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7935" activeTab="0"/>
  </bookViews>
  <sheets>
    <sheet name="prosjek" sheetId="1" r:id="rId1"/>
    <sheet name="vladanje" sheetId="2" r:id="rId2"/>
    <sheet name="List3" sheetId="3" r:id="rId3"/>
  </sheets>
  <definedNames>
    <definedName name="_xlnm.Print_Area" localSheetId="0">'prosjek'!$A$1:$Z$193</definedName>
  </definedNames>
  <calcPr fullCalcOnLoad="1"/>
</workbook>
</file>

<file path=xl/sharedStrings.xml><?xml version="1.0" encoding="utf-8"?>
<sst xmlns="http://schemas.openxmlformats.org/spreadsheetml/2006/main" count="313" uniqueCount="266">
  <si>
    <t>hrv</t>
  </si>
  <si>
    <t>glaz</t>
  </si>
  <si>
    <t>lik</t>
  </si>
  <si>
    <t>engl</t>
  </si>
  <si>
    <t>njem</t>
  </si>
  <si>
    <t>mat</t>
  </si>
  <si>
    <t>pri</t>
  </si>
  <si>
    <t>biol</t>
  </si>
  <si>
    <t>kem</t>
  </si>
  <si>
    <t>fiz</t>
  </si>
  <si>
    <t>pov</t>
  </si>
  <si>
    <t>zemlj</t>
  </si>
  <si>
    <t>teh</t>
  </si>
  <si>
    <t>tj</t>
  </si>
  <si>
    <t>vjer</t>
  </si>
  <si>
    <t>inf</t>
  </si>
  <si>
    <t>eng</t>
  </si>
  <si>
    <t>tehc</t>
  </si>
  <si>
    <t>opr</t>
  </si>
  <si>
    <t>neopr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</si>
  <si>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</si>
  <si>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</si>
  <si>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</si>
  <si>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</si>
  <si>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</si>
  <si>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</si>
  <si>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</si>
  <si>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</si>
  <si>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</si>
  <si>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</si>
  <si>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</si>
  <si>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</si>
  <si>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</si>
  <si>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</si>
  <si>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</si>
  <si>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</si>
  <si>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</si>
  <si>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</si>
  <si>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</si>
  <si>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</si>
  <si>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</si>
  <si>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</si>
  <si>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</si>
  <si>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</si>
  <si>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</si>
  <si>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</si>
  <si>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</si>
  <si>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</si>
  <si>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</si>
  <si>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</si>
  <si>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uspjeh po predmetima</t>
  </si>
  <si>
    <t>Ime i prezime</t>
  </si>
  <si>
    <t>Razrednik:</t>
  </si>
  <si>
    <t>Razred</t>
  </si>
  <si>
    <t>Prosjek razreda</t>
  </si>
  <si>
    <t>negat</t>
  </si>
  <si>
    <t>broj negativnih ocjena</t>
  </si>
  <si>
    <t>1 negativna</t>
  </si>
  <si>
    <t>3 negativne</t>
  </si>
  <si>
    <t>4 negativne</t>
  </si>
  <si>
    <t>5 negativnih</t>
  </si>
  <si>
    <t>2 negativne</t>
  </si>
  <si>
    <t>prosjek</t>
  </si>
  <si>
    <t>uspjeh</t>
  </si>
  <si>
    <t>više od 5 negativnih</t>
  </si>
  <si>
    <t>odličnih</t>
  </si>
  <si>
    <t>vrlodobrih</t>
  </si>
  <si>
    <t>dobrih</t>
  </si>
  <si>
    <t>dovolljnih</t>
  </si>
  <si>
    <t>nedovoljnih</t>
  </si>
  <si>
    <t>broj učenika uključenih u izbornu nastavu</t>
  </si>
  <si>
    <t>USPJEH</t>
  </si>
  <si>
    <t>njemački jezik</t>
  </si>
  <si>
    <t>engleski jezik</t>
  </si>
  <si>
    <t>informatika</t>
  </si>
  <si>
    <t>vjeronauk</t>
  </si>
  <si>
    <t>tehničko crtanje</t>
  </si>
  <si>
    <t>prolazi</t>
  </si>
  <si>
    <t>ne prolazi</t>
  </si>
  <si>
    <t>idu na popravka</t>
  </si>
  <si>
    <t>ponavlja razred</t>
  </si>
  <si>
    <t>neocjenjenih</t>
  </si>
  <si>
    <t>upisati broj</t>
  </si>
  <si>
    <t>broj učenika u razredu</t>
  </si>
  <si>
    <t>muških</t>
  </si>
  <si>
    <t>ženskih</t>
  </si>
  <si>
    <t>matematika</t>
  </si>
  <si>
    <t>hrvatski jezik</t>
  </si>
  <si>
    <t>izborna nastava</t>
  </si>
  <si>
    <t>predmet</t>
  </si>
  <si>
    <t>broj uč.</t>
  </si>
  <si>
    <t>plan.sati</t>
  </si>
  <si>
    <t>broj uč</t>
  </si>
  <si>
    <t>ost. sati</t>
  </si>
  <si>
    <t>broj skupina</t>
  </si>
  <si>
    <t>izvannastavne i izvanškolske aktivnosti</t>
  </si>
  <si>
    <t>naziv skupine</t>
  </si>
  <si>
    <t>broj sk.</t>
  </si>
  <si>
    <t>br.uč.</t>
  </si>
  <si>
    <t>pl.sati</t>
  </si>
  <si>
    <t>ost.sati</t>
  </si>
  <si>
    <t>Dopunska nastava</t>
  </si>
  <si>
    <t>Dodatna nastava</t>
  </si>
  <si>
    <t>broj ostvarenih dana</t>
  </si>
  <si>
    <t>nastavnih</t>
  </si>
  <si>
    <t>radnih</t>
  </si>
  <si>
    <t>ukupno</t>
  </si>
  <si>
    <t>pedagoške mjere</t>
  </si>
  <si>
    <t>pohvale</t>
  </si>
  <si>
    <t>nagrade</t>
  </si>
  <si>
    <t>opomena</t>
  </si>
  <si>
    <t>ukor</t>
  </si>
  <si>
    <t>strogi ukor</t>
  </si>
  <si>
    <t>preselj.</t>
  </si>
  <si>
    <t>vladanje</t>
  </si>
  <si>
    <t>broj nastavnih sati po predmetima</t>
  </si>
  <si>
    <t>planirano</t>
  </si>
  <si>
    <t>ostvareno</t>
  </si>
  <si>
    <t>hrvatski</t>
  </si>
  <si>
    <t>likovni</t>
  </si>
  <si>
    <t>glazbeni</t>
  </si>
  <si>
    <t>engleski</t>
  </si>
  <si>
    <t>njemački</t>
  </si>
  <si>
    <t>PiD, Biologija</t>
  </si>
  <si>
    <t>kemija</t>
  </si>
  <si>
    <t>fizika</t>
  </si>
  <si>
    <t>povijest</t>
  </si>
  <si>
    <t>zemljopis</t>
  </si>
  <si>
    <t>tehnički</t>
  </si>
  <si>
    <t>tzk</t>
  </si>
  <si>
    <t>učenici s teškočama</t>
  </si>
  <si>
    <t>vrsta teškoće</t>
  </si>
  <si>
    <t>redovni</t>
  </si>
  <si>
    <t>prilagođeni</t>
  </si>
  <si>
    <t>posebni</t>
  </si>
  <si>
    <t>individualizirani</t>
  </si>
  <si>
    <t>oštećenje vida</t>
  </si>
  <si>
    <t>oštećenje sluha</t>
  </si>
  <si>
    <t>govorni prob.</t>
  </si>
  <si>
    <t>tj. invaliditet</t>
  </si>
  <si>
    <t>ment. retardacija</t>
  </si>
  <si>
    <t>kombin. teškoće</t>
  </si>
  <si>
    <t>škola u prirodi</t>
  </si>
  <si>
    <t>broj učenika</t>
  </si>
  <si>
    <t>broj dana</t>
  </si>
  <si>
    <t>uplaćeno po učeniku</t>
  </si>
  <si>
    <t>izleti i ekskurzije</t>
  </si>
  <si>
    <t>poludnevna/jednodnevna</t>
  </si>
  <si>
    <t>do tri dana</t>
  </si>
  <si>
    <t>četiri i više dana</t>
  </si>
  <si>
    <t>broj izleta</t>
  </si>
  <si>
    <t>br.učenika</t>
  </si>
  <si>
    <t>prosječna uplata po uč.</t>
  </si>
  <si>
    <t>teškoće u uč.</t>
  </si>
  <si>
    <t>por. u ponaš.</t>
  </si>
  <si>
    <t>Vrlo pristojna i uljudna prema vršnjacima i starijima.</t>
  </si>
  <si>
    <t>Vrlo pristojan i uljudan prema vršnjacima i starijima.</t>
  </si>
  <si>
    <t>Vrlo tiha,vrijedna i uzornog ponašanja.</t>
  </si>
  <si>
    <t>Vrlo tih, vrijedan i uzornog ponašanja.</t>
  </si>
  <si>
    <t>Vrlo savjesno i marljivo izvršava svoje radne obveze.</t>
  </si>
  <si>
    <t>Vrlo uljudna prema učiteljima i vršnjacima.</t>
  </si>
  <si>
    <t>Vrlo uljudan prema učiteljima i vršnjacima.</t>
  </si>
  <si>
    <t>Vrlo pristojna  prema učiteljima i vršnjacima.</t>
  </si>
  <si>
    <t>Vrlo pristojan prema učiteljima i vršnjacima.</t>
  </si>
  <si>
    <t>Vrlo pristojna i obzirna kako prema vršnjacima tako i prema starijima.</t>
  </si>
  <si>
    <t>Vrlo pristojan i obziran kako prema vršnjacima tako i prema starijima.</t>
  </si>
  <si>
    <t>Vrlo aktivna i savjesna.Trudi se da postigne što bolje rezultate.</t>
  </si>
  <si>
    <t>Vrlo aktivan i savjestan.Trudi se da postigne što bolje rezultate.</t>
  </si>
  <si>
    <t>Vrlo savjesna i odgovorna.Uzoran odnos prema vršnjacima i učiteljima.</t>
  </si>
  <si>
    <t>Vrlo savjestan i odgovoran.Uzoran odnos prema vršnjacima i učiteljima.</t>
  </si>
  <si>
    <t>Veoma je savjesna i odgovorna u ispunjavanju svih obveza.</t>
  </si>
  <si>
    <t>Veoma savjestan i odgovoran u ispunjavanju svih obveza.</t>
  </si>
  <si>
    <t>Svojim ponašanjem primjer je drugim učenicima.</t>
  </si>
  <si>
    <t>Primjernog je vladanja,tiha i nenametljva.</t>
  </si>
  <si>
    <t>Primjernog je vladanja,tih i nenametljv.</t>
  </si>
  <si>
    <t>Primjerno se ponaša.Pravilan odnos prema učiteljima.</t>
  </si>
  <si>
    <t>Primjernog vladanja,savjesna prema obvezama i kulturna prema nastavnicima.</t>
  </si>
  <si>
    <t>Primjernog vladanja,savjestan prema obvezama i kulturan prema nastavnicima.</t>
  </si>
  <si>
    <t>Uzornog vladanja.Pristojan u ophođenju  s učiteljima.</t>
  </si>
  <si>
    <t>Uzornog vladanja.Pristojna u ophođenju  s učiteljima.</t>
  </si>
  <si>
    <t>Savjesna i marljiva.Primjernog ponašanja prema učiteljima.</t>
  </si>
  <si>
    <t>Savjestan i marljiv.Primjernog ponašanja prema učiteljima.</t>
  </si>
  <si>
    <t>Savjesna,samostalna i marljiva.Kulturna je u ophođenju s učiteljima i učenicima.</t>
  </si>
  <si>
    <t>Savjestan,samostalan i marljiv.Primjernog ponašanja prema učiteljima.</t>
  </si>
  <si>
    <t>Uljudna prema učiteljima i vršnjacima.</t>
  </si>
  <si>
    <t>Uljudan prema učiteljima i vršnjacima.</t>
  </si>
  <si>
    <t>Uzornog ponašanja,marljiva i nenametljiva.</t>
  </si>
  <si>
    <t>Uzornog ponašanja,marljiv i nenametljiv.</t>
  </si>
  <si>
    <t>Pristojna u ophođenju s učiteljima i vršnjacima.</t>
  </si>
  <si>
    <t>Pristojan u ophođenju s učiteljima i vršnjacima.</t>
  </si>
  <si>
    <t>Pristojno se ponaša prema starijima i vršnjacima.</t>
  </si>
  <si>
    <t>Odgovorna ,savjesna i ozbiljna.Uzornog vladanja.</t>
  </si>
  <si>
    <t>Odgovoran ,savjestan i ozbiljan.Uzornog vladanja.</t>
  </si>
  <si>
    <t>Ozbiljna ,savjesna i odgovorna.Uzornog vladanja.</t>
  </si>
  <si>
    <t>Ozbiljan, savjestan i odgovoran.Uzornog vladanja.</t>
  </si>
  <si>
    <t>Marljiva i odgovorna.Uzornog ponašanja.</t>
  </si>
  <si>
    <t>Marljiv i odgovoran .Uzornog ponašanja.</t>
  </si>
  <si>
    <t>Marljiva i odgovorna u radu.Vrlo pristojna.</t>
  </si>
  <si>
    <t>Marljiv i odgovoran u radu. Vrlo pristojan.</t>
  </si>
  <si>
    <t>Razvijen osjećaj odgovornosti.Spremna za suradnju.</t>
  </si>
  <si>
    <t>Razvijen osjećaj odgovornosti.Spreman za suradnju.</t>
  </si>
  <si>
    <t>Tiha i nenametljiva.Pravilan odnos prema učiteljima i učenicima.</t>
  </si>
  <si>
    <t>Tih i nenametljiv.Pravilan odnos prema učiteljima i učenicima.</t>
  </si>
  <si>
    <t>Tiha i pažljiva.Odgovorna u izvršavanju obveza.</t>
  </si>
  <si>
    <t>Tih i pažljiv.Odgovoran u izvršavanju obveza.</t>
  </si>
  <si>
    <t>Mirna i tiha,obzirna prema vršnjacima i starijima.</t>
  </si>
  <si>
    <t>Miran i tih obziran prema vršnjacima i starijima.</t>
  </si>
  <si>
    <t>Obzirna i pristojna.Rado prihvaćena među vršnjacima.</t>
  </si>
  <si>
    <t>Obziran i pristojan.Rado prihvaćen među vršnjacima.</t>
  </si>
  <si>
    <t>Komunikativna i pristojna.Prema vršnjacima iskrena.</t>
  </si>
  <si>
    <t>Komunikativan i pristojan.Prema vršnjacima iskren.</t>
  </si>
  <si>
    <t>Komunikativna.Obzirna prema vršnjacima i uljudna prema starijima.</t>
  </si>
  <si>
    <t>Komunikativan.Obziran prema vršnjacima i uljudan prema starijima.</t>
  </si>
  <si>
    <t>Društvena je i komunikativna.Pristojna prema starijima.</t>
  </si>
  <si>
    <t>Društven je i komunikativan.Pristojan prema starijima.</t>
  </si>
  <si>
    <t>Nenametljiva i savjesna.Služi kao primjer uzornog ponašanja u razredu.</t>
  </si>
  <si>
    <t>Nenametljiv i savjestan.Služi kao primjer ponašanja u razredu.</t>
  </si>
  <si>
    <t>Poštuje kućni red škole.Trudi se da postigne što bolje rezultate.</t>
  </si>
  <si>
    <t>Razvijen osječaj odgovornosti .Spreman za suradnju.</t>
  </si>
  <si>
    <t>Prema starijima i vršnjacima pristojno se ponaša.</t>
  </si>
  <si>
    <t>Nenametljiva i pristojna. Spremna za suradnju.</t>
  </si>
  <si>
    <t>Nenametljiv i pristojan.Spreman za suradnju.</t>
  </si>
  <si>
    <t>Nenametljiva i pristojna.Pravilan odnos prema učiteljima i učenicima.</t>
  </si>
  <si>
    <t>Nenametljiv i pristojan.Pravilan odnos prema učiteljima i učenicima.</t>
  </si>
  <si>
    <t>Vlada se u skladu s kućnim redom škole.</t>
  </si>
  <si>
    <t>Kulturnog ponašanja.Razvijen osjećaj odgovornosti.</t>
  </si>
  <si>
    <t>Pravilno se odnosi prema vršnjacima i starijima.</t>
  </si>
  <si>
    <t>Odnos prema učiteljima,učenicima i radu je zadovoljavajući.</t>
  </si>
  <si>
    <t>Rado pomaže prijateljima,ali je potrebno povećati odgovornost za radne obveze.</t>
  </si>
  <si>
    <t>Često je neodmjerena u komunikaciji s učiteljima.Ne poštuje kućni red škole.</t>
  </si>
  <si>
    <t>Često je neodmjeren u komunikaciji s učiteljima.Ne poštuje kućni red škole.</t>
  </si>
  <si>
    <t>Često je u sukobu s vršnjacima.Ponekad ometa rad drugih učenika.</t>
  </si>
  <si>
    <t>Često ometa rad učenika i učitelja.</t>
  </si>
  <si>
    <t>Neodmjerena u postupcima i reakcijama.Ometa rad drugih učenika i učitelja.</t>
  </si>
  <si>
    <t>Neodmjeren u postupcima i reakcijama. Ometa rad drugih učenika i učitelja.</t>
  </si>
  <si>
    <t>Treba poticaj u radu.Često svojim postupcima ometa rad drugih učenika.</t>
  </si>
  <si>
    <t>Potrebno je više samokritičnosti u odnosu na vlastite postupke.</t>
  </si>
  <si>
    <t>Potrebno je povećati odgovornost u odnosu na radne obveze.</t>
  </si>
  <si>
    <t>Potrebno je poštovati kućni red škole i povećati odgovornost u odnosu na radne obveze.</t>
  </si>
  <si>
    <t>Ponekad je neodmjerenog vladanja.Površan odnos prema obvezama.</t>
  </si>
  <si>
    <t>Potreban je stalan nadzor i pomoć pri radu.Ponekad ne poštuje kućni red.</t>
  </si>
  <si>
    <t>Ponekad ne poštuje kućni red škole.Potrebno je popraviti odnos prema radnim obvezama.</t>
  </si>
  <si>
    <t>Potrebno je povećati odgovornost prema radnim obvezama.Ne poštuje kućni red škole.</t>
  </si>
  <si>
    <t>Svojim postupcima ometa rad drugih učenika i učitelja.</t>
  </si>
  <si>
    <t>Odnos prema učiteljima,učenicimai radu nije zadovoljavajući.</t>
  </si>
  <si>
    <t>Uvesti više samokritičnosti u svoje postupke.</t>
  </si>
  <si>
    <t>Uvesti više samodiscipline u svoje postupke.</t>
  </si>
  <si>
    <t>Odnos prema učiteljima nije zadovoljavajući.</t>
  </si>
  <si>
    <t>Ne poštuje učitelje i kućni red škole.</t>
  </si>
  <si>
    <t>Treba popraviti odnos prema radu i učiteljima.</t>
  </si>
  <si>
    <t>Ponekad se nepromišljeno odnosi prema radu i učiteljima.</t>
  </si>
  <si>
    <t>Ponekad odnos prema učiteljima nije zadovoljavajuči.</t>
  </si>
  <si>
    <t>Ponekad ne poštuje kućni red škole.Odnos prema učiteljima je zadovoljavajući.</t>
  </si>
  <si>
    <t>Potrebno je raditi na poboljšanju odnosa prema radu.</t>
  </si>
  <si>
    <t>Ima  izraženu unutrašnju napetost koju često nekontrolirano iskazuje.</t>
  </si>
  <si>
    <t>Izrazito nepravilan odnos prema učiteljima.Nemaran odnos prema radu.</t>
  </si>
  <si>
    <t>Izrazito nepravilan odnos prema učiteljima.Ne poštuje kućni red škole.</t>
  </si>
  <si>
    <t>Izrazito nepromišljen odnos prema učiteljima.Ne poštuje kućni red škole.</t>
  </si>
  <si>
    <t>Izrazito nesamokritična u odnosu prema učiteljima.Ne poštuje kućni red škole.</t>
  </si>
  <si>
    <t>Izrazito nesamokritičan u  odnosu prema učiteljima.Ne poštuje kućni red škole.</t>
  </si>
  <si>
    <t>Nedovoljno samokritična u odnosu na svoje postupke.</t>
  </si>
  <si>
    <t>Nedovoljno samokritičan u odnosu na svoje postupke.</t>
  </si>
  <si>
    <t>loše</t>
  </si>
  <si>
    <t>dobro</t>
  </si>
  <si>
    <t>uzorno</t>
  </si>
  <si>
    <t>Izvještaj na kraju godine 2008./2009.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</si>
</sst>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0"/>
      <name val="Arial"/>
      <family val="0"/>
    </font>
    <font>
      <sz val="26"/>
      <color indexed="10"/>
      <name val="Bauhaus 93"/>
      <family val="5"/>
    </font>
    <font>
      <sz val="10"/>
      <name val="Bauhaus 93"/>
      <family val="5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8"/>
      <color indexed="10"/>
      <name val="Arial"/>
      <family val="0"/>
    </font>
    <font>
      <b/>
      <sz val="20"/>
      <color indexed="10"/>
      <name val="Arial"/>
      <family val="2"/>
    </font>
    <font>
      <b/>
      <sz val="14"/>
      <name val="Arial"/>
      <family val="2"/>
    </font>
    <font>
      <sz val="14"/>
      <color indexed="17"/>
      <name val="Arial"/>
      <family val="0"/>
    </font>
    <font>
      <b/>
      <sz val="18"/>
      <color indexed="10"/>
      <name val="Arial"/>
      <family val="2"/>
    </font>
    <font>
      <sz val="16"/>
      <name val="Arial"/>
      <family val="0"/>
    </font>
    <font>
      <b/>
      <sz val="22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7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18"/>
      <name val="Arial"/>
      <family val="0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27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18" fillId="34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31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37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32" xfId="0" applyFont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4" fillId="35" borderId="2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20" fillId="34" borderId="43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44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45" xfId="0" applyFont="1" applyBorder="1" applyAlignment="1">
      <alignment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0" fillId="34" borderId="49" xfId="0" applyFont="1" applyFill="1" applyBorder="1" applyAlignment="1">
      <alignment horizontal="center"/>
    </xf>
    <xf numFmtId="0" fontId="20" fillId="34" borderId="43" xfId="0" applyFont="1" applyFill="1" applyBorder="1" applyAlignment="1">
      <alignment horizontal="center"/>
    </xf>
    <xf numFmtId="0" fontId="20" fillId="34" borderId="5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5" borderId="3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0" fillId="36" borderId="55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56" xfId="0" applyFont="1" applyFill="1" applyBorder="1" applyAlignment="1">
      <alignment horizontal="center"/>
    </xf>
    <xf numFmtId="0" fontId="20" fillId="35" borderId="49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35" borderId="50" xfId="0" applyFont="1" applyFill="1" applyBorder="1" applyAlignment="1">
      <alignment horizontal="center"/>
    </xf>
    <xf numFmtId="0" fontId="20" fillId="35" borderId="55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56" xfId="0" applyFont="1" applyFill="1" applyBorder="1" applyAlignment="1">
      <alignment horizontal="center"/>
    </xf>
    <xf numFmtId="9" fontId="21" fillId="0" borderId="49" xfId="50" applyFont="1" applyBorder="1" applyAlignment="1">
      <alignment horizontal="center"/>
    </xf>
    <xf numFmtId="9" fontId="21" fillId="0" borderId="50" xfId="50" applyFont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5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23" fillId="0" borderId="5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0" fillId="36" borderId="49" xfId="0" applyFont="1" applyFill="1" applyBorder="1" applyAlignment="1">
      <alignment horizontal="center"/>
    </xf>
    <xf numFmtId="0" fontId="20" fillId="36" borderId="43" xfId="0" applyFont="1" applyFill="1" applyBorder="1" applyAlignment="1">
      <alignment horizontal="center"/>
    </xf>
    <xf numFmtId="0" fontId="20" fillId="36" borderId="50" xfId="0" applyFont="1" applyFill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0" fillId="34" borderId="27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0" fillId="34" borderId="55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56" xfId="0" applyFont="1" applyFill="1" applyBorder="1" applyAlignment="1">
      <alignment horizontal="center"/>
    </xf>
    <xf numFmtId="0" fontId="20" fillId="34" borderId="36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54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2" fillId="0" borderId="27" xfId="50" applyFont="1" applyBorder="1" applyAlignment="1">
      <alignment horizontal="center"/>
    </xf>
    <xf numFmtId="9" fontId="22" fillId="0" borderId="32" xfId="50" applyFont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1" fillId="33" borderId="50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3" fillId="0" borderId="3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4" fillId="35" borderId="43" xfId="0" applyFont="1" applyFill="1" applyBorder="1" applyAlignment="1">
      <alignment horizontal="center"/>
    </xf>
    <xf numFmtId="0" fontId="24" fillId="35" borderId="50" xfId="0" applyFont="1" applyFill="1" applyBorder="1" applyAlignment="1">
      <alignment horizontal="center"/>
    </xf>
    <xf numFmtId="0" fontId="23" fillId="0" borderId="49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0" borderId="5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9" fontId="21" fillId="0" borderId="27" xfId="50" applyFont="1" applyBorder="1" applyAlignment="1">
      <alignment horizontal="center"/>
    </xf>
    <xf numFmtId="9" fontId="21" fillId="0" borderId="32" xfId="50" applyFont="1" applyBorder="1" applyAlignment="1">
      <alignment horizontal="center"/>
    </xf>
    <xf numFmtId="0" fontId="21" fillId="33" borderId="43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9" fontId="21" fillId="33" borderId="49" xfId="50" applyFont="1" applyFill="1" applyBorder="1" applyAlignment="1">
      <alignment horizontal="center"/>
    </xf>
    <xf numFmtId="9" fontId="21" fillId="33" borderId="50" xfId="50" applyFont="1" applyFill="1" applyBorder="1" applyAlignment="1">
      <alignment horizontal="center"/>
    </xf>
    <xf numFmtId="9" fontId="21" fillId="33" borderId="36" xfId="50" applyFont="1" applyFill="1" applyBorder="1" applyAlignment="1">
      <alignment horizontal="center"/>
    </xf>
    <xf numFmtId="9" fontId="21" fillId="33" borderId="54" xfId="5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="50" zoomScaleNormal="50" zoomScaleSheetLayoutView="50" zoomScalePageLayoutView="0" workbookViewId="0" topLeftCell="A1">
      <selection activeCell="E1" sqref="E1:Q1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7.421875" style="0" customWidth="1"/>
    <col min="4" max="5" width="7.28125" style="0" customWidth="1"/>
    <col min="6" max="6" width="7.7109375" style="0" customWidth="1"/>
    <col min="7" max="7" width="7.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7.421875" style="0" customWidth="1"/>
    <col min="12" max="12" width="7.8515625" style="0" customWidth="1"/>
    <col min="13" max="13" width="7.00390625" style="0" customWidth="1"/>
    <col min="14" max="14" width="7.28125" style="0" customWidth="1"/>
    <col min="15" max="15" width="7.00390625" style="0" customWidth="1"/>
    <col min="16" max="16" width="7.28125" style="0" customWidth="1"/>
    <col min="17" max="17" width="7.00390625" style="0" customWidth="1"/>
    <col min="18" max="19" width="7.28125" style="0" customWidth="1"/>
    <col min="20" max="20" width="7.00390625" style="0" customWidth="1"/>
    <col min="21" max="21" width="7.140625" style="0" customWidth="1"/>
    <col min="22" max="22" width="7.421875" style="0" customWidth="1"/>
    <col min="23" max="23" width="8.140625" style="0" customWidth="1"/>
    <col min="24" max="24" width="10.140625" style="0" customWidth="1"/>
    <col min="25" max="25" width="7.421875" style="0" customWidth="1"/>
    <col min="26" max="26" width="9.8515625" style="0" customWidth="1"/>
  </cols>
  <sheetData>
    <row r="1" spans="5:17" ht="40.5">
      <c r="E1" s="175" t="s">
        <v>265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5:16" ht="18" customHeight="1" thickBot="1"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4:18" ht="21" thickBot="1">
      <c r="D3" s="176" t="s">
        <v>53</v>
      </c>
      <c r="E3" s="177"/>
      <c r="F3" s="179"/>
      <c r="G3" s="180"/>
      <c r="H3" s="1"/>
      <c r="I3" s="178" t="s">
        <v>52</v>
      </c>
      <c r="J3" s="178"/>
      <c r="K3" s="177"/>
      <c r="L3" s="179"/>
      <c r="M3" s="181"/>
      <c r="N3" s="181"/>
      <c r="O3" s="181"/>
      <c r="P3" s="181"/>
      <c r="Q3" s="181"/>
      <c r="R3" s="180"/>
    </row>
    <row r="4" spans="3:10" ht="18.75" thickBot="1">
      <c r="C4" s="4"/>
      <c r="D4" s="31"/>
      <c r="E4" s="31"/>
      <c r="F4" s="31"/>
      <c r="G4" s="31"/>
      <c r="H4" s="31"/>
      <c r="I4" s="31"/>
      <c r="J4" s="31"/>
    </row>
    <row r="5" spans="1:26" ht="18" customHeight="1" thickBot="1">
      <c r="A5" s="5"/>
      <c r="B5" s="3" t="s">
        <v>51</v>
      </c>
      <c r="C5" s="33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27" t="s">
        <v>14</v>
      </c>
      <c r="R5" s="27" t="s">
        <v>15</v>
      </c>
      <c r="S5" s="27" t="s">
        <v>16</v>
      </c>
      <c r="T5" s="27" t="s">
        <v>4</v>
      </c>
      <c r="U5" s="28" t="s">
        <v>17</v>
      </c>
      <c r="V5" s="32" t="s">
        <v>62</v>
      </c>
      <c r="W5" s="48" t="s">
        <v>55</v>
      </c>
      <c r="X5" s="63" t="s">
        <v>63</v>
      </c>
      <c r="Y5" s="35" t="s">
        <v>18</v>
      </c>
      <c r="Z5" s="5" t="s">
        <v>19</v>
      </c>
    </row>
    <row r="6" spans="1:26" ht="18">
      <c r="A6" s="7" t="s">
        <v>20</v>
      </c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2"/>
      <c r="V6" s="13" t="str">
        <f>IF(SUM(C6:U6)&gt;0,(SUM(C6:U6)/(COUNT(C6:U6)-COUNTIF(C6:U6,"=0"))),"-")</f>
        <v>-</v>
      </c>
      <c r="W6" s="49">
        <f>COUNTIF(C6:U6,"=1")</f>
        <v>0</v>
      </c>
      <c r="X6" s="64" t="str">
        <f>IF(AND(W6&gt;0),1,IF(AND(V6&gt;=2,V6&lt;2.5),2,IF(AND(V6&gt;=2.5,V6&lt;3.5),3,IF(AND(V6&gt;=3.5,V6&lt;4.5),4,IF(AND(V6&gt;=4.5,V6&lt;=5),5,IF(V6="-","-"))))))</f>
        <v>-</v>
      </c>
      <c r="Y6" s="36"/>
      <c r="Z6" s="7"/>
    </row>
    <row r="7" spans="1:26" ht="18">
      <c r="A7" s="14" t="s">
        <v>21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  <c r="S7" s="18"/>
      <c r="T7" s="18"/>
      <c r="U7" s="19"/>
      <c r="V7" s="13" t="str">
        <f aca="true" t="shared" si="0" ref="V7:V35">IF(SUM(C7:U7)&gt;0,(SUM(C7:U7)/(COUNT(C7:U7)-COUNTIF(C7:U7,"=0"))),"-")</f>
        <v>-</v>
      </c>
      <c r="W7" s="49">
        <f aca="true" t="shared" si="1" ref="W7:W35">COUNTIF(C7:U7,"=1")</f>
        <v>0</v>
      </c>
      <c r="X7" s="64" t="str">
        <f aca="true" t="shared" si="2" ref="X7:X35">IF(AND(W7&gt;0),1,IF(AND(V7&gt;=2,V7&lt;2.5),2,IF(AND(V7&gt;=2.5,V7&lt;3.5),3,IF(AND(V7&gt;=3.5,V7&lt;4.5),4,IF(AND(V7&gt;=4.5,V7&lt;=5),5,IF(V7="-","-"))))))</f>
        <v>-</v>
      </c>
      <c r="Y7" s="37"/>
      <c r="Z7" s="14"/>
    </row>
    <row r="8" spans="1:26" ht="18">
      <c r="A8" s="14" t="s">
        <v>22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9"/>
      <c r="V8" s="13" t="str">
        <f t="shared" si="0"/>
        <v>-</v>
      </c>
      <c r="W8" s="49">
        <f t="shared" si="1"/>
        <v>0</v>
      </c>
      <c r="X8" s="64" t="str">
        <f t="shared" si="2"/>
        <v>-</v>
      </c>
      <c r="Y8" s="37"/>
      <c r="Z8" s="14"/>
    </row>
    <row r="9" spans="1:26" ht="18">
      <c r="A9" s="14" t="s">
        <v>23</v>
      </c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9"/>
      <c r="V9" s="13" t="str">
        <f t="shared" si="0"/>
        <v>-</v>
      </c>
      <c r="W9" s="49">
        <f t="shared" si="1"/>
        <v>0</v>
      </c>
      <c r="X9" s="64" t="str">
        <f t="shared" si="2"/>
        <v>-</v>
      </c>
      <c r="Y9" s="37"/>
      <c r="Z9" s="14"/>
    </row>
    <row r="10" spans="1:26" ht="18">
      <c r="A10" s="14" t="s">
        <v>24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9"/>
      <c r="V10" s="13" t="str">
        <f t="shared" si="0"/>
        <v>-</v>
      </c>
      <c r="W10" s="49">
        <f t="shared" si="1"/>
        <v>0</v>
      </c>
      <c r="X10" s="64" t="str">
        <f t="shared" si="2"/>
        <v>-</v>
      </c>
      <c r="Y10" s="37"/>
      <c r="Z10" s="14"/>
    </row>
    <row r="11" spans="1:26" ht="18">
      <c r="A11" s="14" t="s">
        <v>25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9"/>
      <c r="V11" s="13" t="str">
        <f t="shared" si="0"/>
        <v>-</v>
      </c>
      <c r="W11" s="49">
        <f t="shared" si="1"/>
        <v>0</v>
      </c>
      <c r="X11" s="64" t="str">
        <f t="shared" si="2"/>
        <v>-</v>
      </c>
      <c r="Y11" s="37"/>
      <c r="Z11" s="14"/>
    </row>
    <row r="12" spans="1:26" ht="18">
      <c r="A12" s="14" t="s">
        <v>26</v>
      </c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9"/>
      <c r="V12" s="13" t="str">
        <f t="shared" si="0"/>
        <v>-</v>
      </c>
      <c r="W12" s="49">
        <f t="shared" si="1"/>
        <v>0</v>
      </c>
      <c r="X12" s="64" t="str">
        <f t="shared" si="2"/>
        <v>-</v>
      </c>
      <c r="Y12" s="37"/>
      <c r="Z12" s="14"/>
    </row>
    <row r="13" spans="1:26" ht="18">
      <c r="A13" s="14" t="s">
        <v>27</v>
      </c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9"/>
      <c r="V13" s="13" t="str">
        <f t="shared" si="0"/>
        <v>-</v>
      </c>
      <c r="W13" s="49">
        <f t="shared" si="1"/>
        <v>0</v>
      </c>
      <c r="X13" s="64" t="str">
        <f t="shared" si="2"/>
        <v>-</v>
      </c>
      <c r="Y13" s="37"/>
      <c r="Z13" s="14"/>
    </row>
    <row r="14" spans="1:26" ht="18">
      <c r="A14" s="14" t="s">
        <v>28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8"/>
      <c r="T14" s="18"/>
      <c r="U14" s="19"/>
      <c r="V14" s="13" t="str">
        <f t="shared" si="0"/>
        <v>-</v>
      </c>
      <c r="W14" s="49">
        <f t="shared" si="1"/>
        <v>0</v>
      </c>
      <c r="X14" s="64" t="str">
        <f t="shared" si="2"/>
        <v>-</v>
      </c>
      <c r="Y14" s="37"/>
      <c r="Z14" s="14"/>
    </row>
    <row r="15" spans="1:26" ht="18">
      <c r="A15" s="14" t="s">
        <v>29</v>
      </c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9"/>
      <c r="V15" s="13" t="str">
        <f t="shared" si="0"/>
        <v>-</v>
      </c>
      <c r="W15" s="49">
        <f t="shared" si="1"/>
        <v>0</v>
      </c>
      <c r="X15" s="64" t="str">
        <f t="shared" si="2"/>
        <v>-</v>
      </c>
      <c r="Y15" s="37"/>
      <c r="Z15" s="14"/>
    </row>
    <row r="16" spans="1:26" ht="18">
      <c r="A16" s="14" t="s">
        <v>30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8"/>
      <c r="U16" s="19"/>
      <c r="V16" s="13" t="str">
        <f t="shared" si="0"/>
        <v>-</v>
      </c>
      <c r="W16" s="49">
        <f t="shared" si="1"/>
        <v>0</v>
      </c>
      <c r="X16" s="64" t="str">
        <f t="shared" si="2"/>
        <v>-</v>
      </c>
      <c r="Y16" s="37"/>
      <c r="Z16" s="14"/>
    </row>
    <row r="17" spans="1:26" ht="18">
      <c r="A17" s="14" t="s">
        <v>31</v>
      </c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8"/>
      <c r="T17" s="18"/>
      <c r="U17" s="19"/>
      <c r="V17" s="13" t="str">
        <f t="shared" si="0"/>
        <v>-</v>
      </c>
      <c r="W17" s="49">
        <f t="shared" si="1"/>
        <v>0</v>
      </c>
      <c r="X17" s="64" t="str">
        <f t="shared" si="2"/>
        <v>-</v>
      </c>
      <c r="Y17" s="37"/>
      <c r="Z17" s="14"/>
    </row>
    <row r="18" spans="1:26" ht="18">
      <c r="A18" s="14" t="s">
        <v>32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9"/>
      <c r="V18" s="13" t="str">
        <f t="shared" si="0"/>
        <v>-</v>
      </c>
      <c r="W18" s="49">
        <f t="shared" si="1"/>
        <v>0</v>
      </c>
      <c r="X18" s="64" t="str">
        <f t="shared" si="2"/>
        <v>-</v>
      </c>
      <c r="Y18" s="37"/>
      <c r="Z18" s="14"/>
    </row>
    <row r="19" spans="1:26" ht="18">
      <c r="A19" s="14" t="s">
        <v>33</v>
      </c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9"/>
      <c r="V19" s="13" t="str">
        <f t="shared" si="0"/>
        <v>-</v>
      </c>
      <c r="W19" s="49">
        <f t="shared" si="1"/>
        <v>0</v>
      </c>
      <c r="X19" s="64" t="str">
        <f t="shared" si="2"/>
        <v>-</v>
      </c>
      <c r="Y19" s="37"/>
      <c r="Z19" s="14"/>
    </row>
    <row r="20" spans="1:26" ht="18">
      <c r="A20" s="14" t="s">
        <v>34</v>
      </c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9"/>
      <c r="V20" s="13" t="str">
        <f t="shared" si="0"/>
        <v>-</v>
      </c>
      <c r="W20" s="49">
        <f t="shared" si="1"/>
        <v>0</v>
      </c>
      <c r="X20" s="64" t="str">
        <f t="shared" si="2"/>
        <v>-</v>
      </c>
      <c r="Y20" s="37"/>
      <c r="Z20" s="14"/>
    </row>
    <row r="21" spans="1:26" ht="18">
      <c r="A21" s="14" t="s">
        <v>35</v>
      </c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9"/>
      <c r="V21" s="13" t="str">
        <f t="shared" si="0"/>
        <v>-</v>
      </c>
      <c r="W21" s="49">
        <f t="shared" si="1"/>
        <v>0</v>
      </c>
      <c r="X21" s="64" t="str">
        <f t="shared" si="2"/>
        <v>-</v>
      </c>
      <c r="Y21" s="37"/>
      <c r="Z21" s="14"/>
    </row>
    <row r="22" spans="1:26" ht="18">
      <c r="A22" s="14" t="s">
        <v>36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9"/>
      <c r="V22" s="13" t="str">
        <f t="shared" si="0"/>
        <v>-</v>
      </c>
      <c r="W22" s="49">
        <f t="shared" si="1"/>
        <v>0</v>
      </c>
      <c r="X22" s="64" t="str">
        <f t="shared" si="2"/>
        <v>-</v>
      </c>
      <c r="Y22" s="37"/>
      <c r="Z22" s="14"/>
    </row>
    <row r="23" spans="1:26" ht="18">
      <c r="A23" s="14" t="s">
        <v>37</v>
      </c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9"/>
      <c r="V23" s="13" t="str">
        <f t="shared" si="0"/>
        <v>-</v>
      </c>
      <c r="W23" s="49">
        <f t="shared" si="1"/>
        <v>0</v>
      </c>
      <c r="X23" s="64" t="str">
        <f t="shared" si="2"/>
        <v>-</v>
      </c>
      <c r="Y23" s="37"/>
      <c r="Z23" s="14"/>
    </row>
    <row r="24" spans="1:26" ht="18">
      <c r="A24" s="14" t="s">
        <v>38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9"/>
      <c r="V24" s="13" t="str">
        <f t="shared" si="0"/>
        <v>-</v>
      </c>
      <c r="W24" s="49">
        <f t="shared" si="1"/>
        <v>0</v>
      </c>
      <c r="X24" s="64" t="str">
        <f t="shared" si="2"/>
        <v>-</v>
      </c>
      <c r="Y24" s="37"/>
      <c r="Z24" s="14"/>
    </row>
    <row r="25" spans="1:26" ht="18">
      <c r="A25" s="14" t="s">
        <v>39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9"/>
      <c r="V25" s="13" t="str">
        <f t="shared" si="0"/>
        <v>-</v>
      </c>
      <c r="W25" s="49">
        <f t="shared" si="1"/>
        <v>0</v>
      </c>
      <c r="X25" s="64" t="str">
        <f t="shared" si="2"/>
        <v>-</v>
      </c>
      <c r="Y25" s="37"/>
      <c r="Z25" s="14"/>
    </row>
    <row r="26" spans="1:26" ht="18">
      <c r="A26" s="14" t="s">
        <v>40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19"/>
      <c r="V26" s="13" t="str">
        <f t="shared" si="0"/>
        <v>-</v>
      </c>
      <c r="W26" s="49">
        <f t="shared" si="1"/>
        <v>0</v>
      </c>
      <c r="X26" s="64" t="str">
        <f t="shared" si="2"/>
        <v>-</v>
      </c>
      <c r="Y26" s="37"/>
      <c r="Z26" s="14"/>
    </row>
    <row r="27" spans="1:26" ht="18">
      <c r="A27" s="14" t="s">
        <v>41</v>
      </c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8"/>
      <c r="T27" s="18"/>
      <c r="U27" s="19"/>
      <c r="V27" s="13" t="str">
        <f t="shared" si="0"/>
        <v>-</v>
      </c>
      <c r="W27" s="49">
        <f t="shared" si="1"/>
        <v>0</v>
      </c>
      <c r="X27" s="64" t="str">
        <f t="shared" si="2"/>
        <v>-</v>
      </c>
      <c r="Y27" s="37"/>
      <c r="Z27" s="14"/>
    </row>
    <row r="28" spans="1:26" ht="18">
      <c r="A28" s="14" t="s">
        <v>42</v>
      </c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9"/>
      <c r="V28" s="13" t="str">
        <f t="shared" si="0"/>
        <v>-</v>
      </c>
      <c r="W28" s="49">
        <f t="shared" si="1"/>
        <v>0</v>
      </c>
      <c r="X28" s="64" t="str">
        <f t="shared" si="2"/>
        <v>-</v>
      </c>
      <c r="Y28" s="37"/>
      <c r="Z28" s="14"/>
    </row>
    <row r="29" spans="1:26" ht="18">
      <c r="A29" s="14" t="s">
        <v>43</v>
      </c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8"/>
      <c r="U29" s="19"/>
      <c r="V29" s="13" t="str">
        <f t="shared" si="0"/>
        <v>-</v>
      </c>
      <c r="W29" s="49">
        <f t="shared" si="1"/>
        <v>0</v>
      </c>
      <c r="X29" s="64" t="str">
        <f t="shared" si="2"/>
        <v>-</v>
      </c>
      <c r="Y29" s="37"/>
      <c r="Z29" s="14"/>
    </row>
    <row r="30" spans="1:26" ht="18">
      <c r="A30" s="14" t="s">
        <v>44</v>
      </c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9"/>
      <c r="V30" s="13" t="str">
        <f t="shared" si="0"/>
        <v>-</v>
      </c>
      <c r="W30" s="49">
        <f t="shared" si="1"/>
        <v>0</v>
      </c>
      <c r="X30" s="64" t="str">
        <f t="shared" si="2"/>
        <v>-</v>
      </c>
      <c r="Y30" s="37"/>
      <c r="Z30" s="14"/>
    </row>
    <row r="31" spans="1:26" ht="18">
      <c r="A31" s="14" t="s">
        <v>45</v>
      </c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9"/>
      <c r="V31" s="13" t="str">
        <f t="shared" si="0"/>
        <v>-</v>
      </c>
      <c r="W31" s="49">
        <f t="shared" si="1"/>
        <v>0</v>
      </c>
      <c r="X31" s="64" t="str">
        <f t="shared" si="2"/>
        <v>-</v>
      </c>
      <c r="Y31" s="37"/>
      <c r="Z31" s="14"/>
    </row>
    <row r="32" spans="1:26" ht="18">
      <c r="A32" s="14" t="s">
        <v>46</v>
      </c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8"/>
      <c r="S32" s="18"/>
      <c r="T32" s="18"/>
      <c r="U32" s="19"/>
      <c r="V32" s="13" t="str">
        <f t="shared" si="0"/>
        <v>-</v>
      </c>
      <c r="W32" s="49">
        <f t="shared" si="1"/>
        <v>0</v>
      </c>
      <c r="X32" s="64" t="str">
        <f t="shared" si="2"/>
        <v>-</v>
      </c>
      <c r="Y32" s="37"/>
      <c r="Z32" s="14"/>
    </row>
    <row r="33" spans="1:26" ht="18">
      <c r="A33" s="14" t="s">
        <v>47</v>
      </c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8"/>
      <c r="S33" s="18"/>
      <c r="T33" s="18"/>
      <c r="U33" s="19"/>
      <c r="V33" s="13" t="str">
        <f t="shared" si="0"/>
        <v>-</v>
      </c>
      <c r="W33" s="49">
        <f t="shared" si="1"/>
        <v>0</v>
      </c>
      <c r="X33" s="64" t="str">
        <f t="shared" si="2"/>
        <v>-</v>
      </c>
      <c r="Y33" s="37"/>
      <c r="Z33" s="14"/>
    </row>
    <row r="34" spans="1:26" ht="18">
      <c r="A34" s="14" t="s">
        <v>48</v>
      </c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8"/>
      <c r="S34" s="18"/>
      <c r="T34" s="18"/>
      <c r="U34" s="19"/>
      <c r="V34" s="13" t="str">
        <f t="shared" si="0"/>
        <v>-</v>
      </c>
      <c r="W34" s="49">
        <f t="shared" si="1"/>
        <v>0</v>
      </c>
      <c r="X34" s="64" t="str">
        <f t="shared" si="2"/>
        <v>-</v>
      </c>
      <c r="Y34" s="37"/>
      <c r="Z34" s="14"/>
    </row>
    <row r="35" spans="1:26" ht="18">
      <c r="A35" s="14" t="s">
        <v>49</v>
      </c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8"/>
      <c r="S35" s="18"/>
      <c r="T35" s="18"/>
      <c r="U35" s="19"/>
      <c r="V35" s="13" t="str">
        <f t="shared" si="0"/>
        <v>-</v>
      </c>
      <c r="W35" s="49">
        <f t="shared" si="1"/>
        <v>0</v>
      </c>
      <c r="X35" s="64" t="str">
        <f t="shared" si="2"/>
        <v>-</v>
      </c>
      <c r="Y35" s="37"/>
      <c r="Z35" s="14"/>
    </row>
    <row r="36" spans="1:26" ht="18">
      <c r="A36" s="15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8"/>
      <c r="S36" s="18"/>
      <c r="T36" s="18"/>
      <c r="U36" s="19"/>
      <c r="V36" s="13"/>
      <c r="W36" s="50"/>
      <c r="X36" s="65"/>
      <c r="Y36" s="37"/>
      <c r="Z36" s="14"/>
    </row>
    <row r="37" spans="1:26" ht="18.75" thickBot="1">
      <c r="A37" s="20"/>
      <c r="B37" s="20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3"/>
      <c r="S37" s="23"/>
      <c r="T37" s="23"/>
      <c r="U37" s="24"/>
      <c r="V37" s="13"/>
      <c r="W37" s="51"/>
      <c r="X37" s="66"/>
      <c r="Y37" s="38"/>
      <c r="Z37" s="39"/>
    </row>
    <row r="38" spans="1:26" ht="18.75" thickBot="1">
      <c r="A38" s="3"/>
      <c r="B38" s="6" t="s">
        <v>50</v>
      </c>
      <c r="C38" s="25" t="e">
        <f>SUM(C6:C35)/(COUNT(C6:C35)-COUNTIF(C6:C35,"=0"))</f>
        <v>#DIV/0!</v>
      </c>
      <c r="D38" s="26" t="e">
        <f aca="true" t="shared" si="3" ref="D38:V38">SUM(D6:D35)/(COUNT(D6:D35)-COUNTIF(D6:D35,"=0"))</f>
        <v>#DIV/0!</v>
      </c>
      <c r="E38" s="26" t="e">
        <f t="shared" si="3"/>
        <v>#DIV/0!</v>
      </c>
      <c r="F38" s="26" t="e">
        <f t="shared" si="3"/>
        <v>#DIV/0!</v>
      </c>
      <c r="G38" s="26" t="e">
        <f t="shared" si="3"/>
        <v>#DIV/0!</v>
      </c>
      <c r="H38" s="26" t="e">
        <f t="shared" si="3"/>
        <v>#DIV/0!</v>
      </c>
      <c r="I38" s="26" t="e">
        <f t="shared" si="3"/>
        <v>#DIV/0!</v>
      </c>
      <c r="J38" s="26" t="e">
        <f t="shared" si="3"/>
        <v>#DIV/0!</v>
      </c>
      <c r="K38" s="26" t="e">
        <f t="shared" si="3"/>
        <v>#DIV/0!</v>
      </c>
      <c r="L38" s="26" t="e">
        <f t="shared" si="3"/>
        <v>#DIV/0!</v>
      </c>
      <c r="M38" s="26" t="e">
        <f t="shared" si="3"/>
        <v>#DIV/0!</v>
      </c>
      <c r="N38" s="26" t="e">
        <f t="shared" si="3"/>
        <v>#DIV/0!</v>
      </c>
      <c r="O38" s="26" t="e">
        <f t="shared" si="3"/>
        <v>#DIV/0!</v>
      </c>
      <c r="P38" s="26" t="e">
        <f t="shared" si="3"/>
        <v>#DIV/0!</v>
      </c>
      <c r="Q38" s="27" t="e">
        <f t="shared" si="3"/>
        <v>#DIV/0!</v>
      </c>
      <c r="R38" s="27" t="e">
        <f t="shared" si="3"/>
        <v>#DIV/0!</v>
      </c>
      <c r="S38" s="27" t="e">
        <f t="shared" si="3"/>
        <v>#DIV/0!</v>
      </c>
      <c r="T38" s="27" t="e">
        <f t="shared" si="3"/>
        <v>#DIV/0!</v>
      </c>
      <c r="U38" s="28" t="e">
        <f t="shared" si="3"/>
        <v>#DIV/0!</v>
      </c>
      <c r="V38" s="62" t="e">
        <f t="shared" si="3"/>
        <v>#DIV/0!</v>
      </c>
      <c r="W38" s="47">
        <f>SUM(W6:W35)</f>
        <v>0</v>
      </c>
      <c r="X38" s="67" t="e">
        <f>SUM(X6:X35)/(COUNT(X6:X35)-COUNTIF(X6:X35,"=0"))</f>
        <v>#DIV/0!</v>
      </c>
      <c r="Y38" s="40">
        <f>SUM(Y6:Y36)</f>
        <v>0</v>
      </c>
      <c r="Z38" s="32">
        <f>SUM(Z6:Z35)</f>
        <v>0</v>
      </c>
    </row>
    <row r="39" spans="1:26" ht="18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1"/>
      <c r="X39" s="41"/>
      <c r="Y39" s="149">
        <f>SUM(Y38:Z38)</f>
        <v>0</v>
      </c>
      <c r="Z39" s="150"/>
    </row>
    <row r="40" spans="1:26" ht="18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1"/>
      <c r="X40" s="41"/>
      <c r="Y40" s="53"/>
      <c r="Z40" s="53"/>
    </row>
    <row r="41" spans="1:24" ht="27" thickBot="1">
      <c r="A41" s="132" t="s">
        <v>83</v>
      </c>
      <c r="B41" s="134"/>
      <c r="C41" s="157">
        <f>SUM(E50:E54)</f>
        <v>0</v>
      </c>
      <c r="D41" s="15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5"/>
      <c r="Q41" s="56"/>
      <c r="R41" s="42" t="s">
        <v>54</v>
      </c>
      <c r="S41" s="43"/>
      <c r="T41" s="43"/>
      <c r="U41" s="43"/>
      <c r="V41" s="43"/>
      <c r="W41" s="44"/>
      <c r="X41" s="52" t="e">
        <f>(E50*5+E51*4+E52*3+E53*2+E54*1)/SUM(E50:E54)</f>
        <v>#DIV/0!</v>
      </c>
    </row>
    <row r="42" spans="1:26" ht="21" thickBot="1">
      <c r="A42" s="2"/>
      <c r="B42" s="2"/>
      <c r="C42" s="159" t="s">
        <v>84</v>
      </c>
      <c r="D42" s="160"/>
      <c r="E42" s="9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1"/>
      <c r="X42" s="41"/>
      <c r="Y42" s="53"/>
      <c r="Z42" s="53"/>
    </row>
    <row r="43" spans="1:26" ht="21" thickBot="1">
      <c r="A43" s="2"/>
      <c r="B43" s="2"/>
      <c r="C43" s="159" t="s">
        <v>85</v>
      </c>
      <c r="D43" s="160"/>
      <c r="E43" s="9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1"/>
      <c r="X43" s="41"/>
      <c r="Y43" s="53"/>
      <c r="Z43" s="53"/>
    </row>
    <row r="44" spans="1:26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54"/>
      <c r="V44" s="54"/>
      <c r="W44" s="54"/>
      <c r="X44" s="54"/>
      <c r="Y44" s="54"/>
      <c r="Z44" s="53"/>
    </row>
    <row r="45" spans="1:25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54"/>
      <c r="V45" s="54"/>
      <c r="W45" s="54"/>
      <c r="X45" s="54"/>
      <c r="Y45" s="54"/>
    </row>
    <row r="46" spans="1:25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4"/>
      <c r="V46" s="54"/>
      <c r="W46" s="54"/>
      <c r="X46" s="54"/>
      <c r="Y46" s="54"/>
    </row>
    <row r="47" spans="1:25" ht="18.7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54"/>
      <c r="V47" s="54"/>
      <c r="W47" s="54"/>
      <c r="X47" s="54"/>
      <c r="Y47" s="54"/>
    </row>
    <row r="48" spans="1:25" ht="28.5" thickBot="1">
      <c r="A48" s="2"/>
      <c r="B48" s="185" t="s">
        <v>71</v>
      </c>
      <c r="C48" s="186"/>
      <c r="D48" s="186"/>
      <c r="E48" s="187"/>
      <c r="F48" s="2"/>
      <c r="G48" s="2"/>
      <c r="H48" s="2"/>
      <c r="M48" s="2"/>
      <c r="U48" s="54"/>
      <c r="V48" s="54"/>
      <c r="W48" s="54"/>
      <c r="X48" s="54"/>
      <c r="Y48" s="54"/>
    </row>
    <row r="49" spans="2:25" ht="24" thickBot="1">
      <c r="B49" s="61"/>
      <c r="C49" s="60"/>
      <c r="E49" s="57"/>
      <c r="F49" s="45"/>
      <c r="G49" s="45"/>
      <c r="H49" s="61"/>
      <c r="M49" s="57"/>
      <c r="N49" s="132" t="s">
        <v>56</v>
      </c>
      <c r="O49" s="133"/>
      <c r="P49" s="133"/>
      <c r="Q49" s="133"/>
      <c r="R49" s="133"/>
      <c r="S49" s="133"/>
      <c r="T49" s="133"/>
      <c r="U49" s="133"/>
      <c r="V49" s="133"/>
      <c r="W49" s="134"/>
      <c r="Y49" s="54"/>
    </row>
    <row r="50" spans="2:23" ht="34.5" thickBot="1">
      <c r="B50" s="151" t="s">
        <v>65</v>
      </c>
      <c r="C50" s="152"/>
      <c r="D50" s="153"/>
      <c r="E50" s="214">
        <f>COUNTIF(X6:X36,"5")</f>
        <v>0</v>
      </c>
      <c r="F50" s="215"/>
      <c r="G50" s="170" t="e">
        <f>E50/(SUM(E50:E55))</f>
        <v>#DIV/0!</v>
      </c>
      <c r="H50" s="171"/>
      <c r="M50" s="57"/>
      <c r="N50" s="136" t="s">
        <v>57</v>
      </c>
      <c r="O50" s="137"/>
      <c r="P50" s="137"/>
      <c r="Q50" s="137"/>
      <c r="R50" s="138"/>
      <c r="S50" s="103">
        <f>COUNTIF(W6:W35,"=1")</f>
        <v>0</v>
      </c>
      <c r="T50" s="190" t="s">
        <v>79</v>
      </c>
      <c r="U50" s="191"/>
      <c r="V50" s="191"/>
      <c r="W50" s="192"/>
    </row>
    <row r="51" spans="2:23" ht="34.5" thickBot="1">
      <c r="B51" s="151" t="s">
        <v>66</v>
      </c>
      <c r="C51" s="152"/>
      <c r="D51" s="153"/>
      <c r="E51" s="151">
        <f>COUNTIF(X6:X36,"4")</f>
        <v>0</v>
      </c>
      <c r="F51" s="153"/>
      <c r="G51" s="170" t="e">
        <f>E51/(SUM(E50:E55))</f>
        <v>#DIV/0!</v>
      </c>
      <c r="H51" s="171"/>
      <c r="M51" s="57"/>
      <c r="N51" s="195" t="s">
        <v>61</v>
      </c>
      <c r="O51" s="196"/>
      <c r="P51" s="196"/>
      <c r="Q51" s="196"/>
      <c r="R51" s="197"/>
      <c r="S51" s="104">
        <f>COUNTIF(W6:W35,"=2")</f>
        <v>0</v>
      </c>
      <c r="T51" s="161">
        <f>SUM(S50:S51)</f>
        <v>0</v>
      </c>
      <c r="U51" s="162"/>
      <c r="V51" s="162"/>
      <c r="W51" s="163"/>
    </row>
    <row r="52" spans="2:23" ht="34.5" thickBot="1">
      <c r="B52" s="154" t="s">
        <v>67</v>
      </c>
      <c r="C52" s="155"/>
      <c r="D52" s="156"/>
      <c r="E52" s="216">
        <f>COUNTIF(X6:X36,"3")</f>
        <v>0</v>
      </c>
      <c r="F52" s="217"/>
      <c r="G52" s="170" t="e">
        <f>E52/(SUM(E50:E55))</f>
        <v>#DIV/0!</v>
      </c>
      <c r="H52" s="171"/>
      <c r="M52" s="58"/>
      <c r="N52" s="198" t="s">
        <v>58</v>
      </c>
      <c r="O52" s="199"/>
      <c r="P52" s="199"/>
      <c r="Q52" s="199"/>
      <c r="R52" s="200"/>
      <c r="S52" s="105">
        <f>COUNTIF(W6:W35,"=3")</f>
        <v>0</v>
      </c>
      <c r="T52" s="164" t="s">
        <v>80</v>
      </c>
      <c r="U52" s="165"/>
      <c r="V52" s="165"/>
      <c r="W52" s="166"/>
    </row>
    <row r="53" spans="2:23" ht="34.5" thickBot="1">
      <c r="B53" s="151" t="s">
        <v>68</v>
      </c>
      <c r="C53" s="152"/>
      <c r="D53" s="153"/>
      <c r="E53" s="218">
        <f>COUNTIF(X6:X36,"2")</f>
        <v>0</v>
      </c>
      <c r="F53" s="219"/>
      <c r="G53" s="170" t="e">
        <f>E53/(SUM(E50:E55))</f>
        <v>#DIV/0!</v>
      </c>
      <c r="H53" s="171"/>
      <c r="M53" s="58"/>
      <c r="N53" s="195" t="s">
        <v>59</v>
      </c>
      <c r="O53" s="196"/>
      <c r="P53" s="196"/>
      <c r="Q53" s="196"/>
      <c r="R53" s="197"/>
      <c r="S53" s="104">
        <f>COUNTIF(W6:W35,"=4")</f>
        <v>0</v>
      </c>
      <c r="T53" s="167"/>
      <c r="U53" s="168"/>
      <c r="V53" s="168"/>
      <c r="W53" s="169"/>
    </row>
    <row r="54" spans="2:23" ht="30.75" customHeight="1" thickBot="1">
      <c r="B54" s="182" t="s">
        <v>69</v>
      </c>
      <c r="C54" s="183"/>
      <c r="D54" s="184"/>
      <c r="E54" s="182">
        <f>COUNTIF(X6:X36,"1")</f>
        <v>0</v>
      </c>
      <c r="F54" s="184"/>
      <c r="G54" s="227" t="e">
        <f>E54/(SUM(E50:E55))</f>
        <v>#DIV/0!</v>
      </c>
      <c r="H54" s="228"/>
      <c r="N54" s="195" t="s">
        <v>60</v>
      </c>
      <c r="O54" s="196"/>
      <c r="P54" s="196"/>
      <c r="Q54" s="196"/>
      <c r="R54" s="197"/>
      <c r="S54" s="105">
        <f>COUNTIF(W6:W35,"=5")</f>
        <v>0</v>
      </c>
      <c r="T54" s="167">
        <f>SUM(S52:S55)</f>
        <v>0</v>
      </c>
      <c r="U54" s="168"/>
      <c r="V54" s="168"/>
      <c r="W54" s="169"/>
    </row>
    <row r="55" spans="2:23" ht="30" customHeight="1" thickBot="1">
      <c r="B55" s="237" t="s">
        <v>81</v>
      </c>
      <c r="C55" s="238"/>
      <c r="D55" s="239"/>
      <c r="E55" s="204" t="s">
        <v>82</v>
      </c>
      <c r="F55" s="205"/>
      <c r="G55" s="206" t="e">
        <f>E55/SUM(E50:E55)</f>
        <v>#VALUE!</v>
      </c>
      <c r="H55" s="207"/>
      <c r="L55" s="1"/>
      <c r="N55" s="201" t="s">
        <v>64</v>
      </c>
      <c r="O55" s="202"/>
      <c r="P55" s="202"/>
      <c r="Q55" s="202"/>
      <c r="R55" s="203"/>
      <c r="S55" s="104">
        <f>COUNTIF(W6:W35,"&gt;5")</f>
        <v>0</v>
      </c>
      <c r="T55" s="172"/>
      <c r="U55" s="173"/>
      <c r="V55" s="173"/>
      <c r="W55" s="174"/>
    </row>
    <row r="56" spans="4:23" ht="25.5" customHeight="1" thickBot="1">
      <c r="D56" s="46"/>
      <c r="E56" s="46"/>
      <c r="F56" s="45"/>
      <c r="L56" s="1"/>
      <c r="N56" s="195" t="s">
        <v>106</v>
      </c>
      <c r="O56" s="196"/>
      <c r="P56" s="196"/>
      <c r="Q56" s="196"/>
      <c r="R56" s="197"/>
      <c r="S56" s="106">
        <f>SUM(S50:S55)</f>
        <v>0</v>
      </c>
      <c r="T56" s="71"/>
      <c r="U56" s="71"/>
      <c r="V56" s="71"/>
      <c r="W56" s="71"/>
    </row>
    <row r="57" spans="4:6" ht="24" customHeight="1" thickBot="1">
      <c r="D57" s="1"/>
      <c r="E57" s="1"/>
      <c r="F57" s="1"/>
    </row>
    <row r="58" spans="1:8" ht="18" customHeight="1">
      <c r="A58" s="1"/>
      <c r="B58" s="208" t="s">
        <v>77</v>
      </c>
      <c r="C58" s="229"/>
      <c r="D58" s="209"/>
      <c r="E58" s="208">
        <f>SUM(E50:E53)</f>
        <v>0</v>
      </c>
      <c r="F58" s="209"/>
      <c r="G58" s="233" t="e">
        <f>E58/SUM(E58:E61)</f>
        <v>#DIV/0!</v>
      </c>
      <c r="H58" s="234"/>
    </row>
    <row r="59" spans="2:8" ht="17.25" customHeight="1" thickBot="1">
      <c r="B59" s="210"/>
      <c r="C59" s="230"/>
      <c r="D59" s="211"/>
      <c r="E59" s="210"/>
      <c r="F59" s="211"/>
      <c r="G59" s="235"/>
      <c r="H59" s="236"/>
    </row>
    <row r="60" spans="2:8" ht="12.75" customHeight="1">
      <c r="B60" s="208" t="s">
        <v>78</v>
      </c>
      <c r="C60" s="229"/>
      <c r="D60" s="209"/>
      <c r="E60" s="208">
        <f>E54</f>
        <v>0</v>
      </c>
      <c r="F60" s="209"/>
      <c r="G60" s="233" t="e">
        <f>E60/SUM(E58:E61)</f>
        <v>#DIV/0!</v>
      </c>
      <c r="H60" s="234"/>
    </row>
    <row r="61" spans="2:8" ht="26.25" customHeight="1" thickBot="1">
      <c r="B61" s="210"/>
      <c r="C61" s="230"/>
      <c r="D61" s="211"/>
      <c r="E61" s="210"/>
      <c r="F61" s="211"/>
      <c r="G61" s="235"/>
      <c r="H61" s="236"/>
    </row>
    <row r="62" spans="2:7" ht="12.75" customHeight="1">
      <c r="B62" s="59"/>
      <c r="C62" s="59"/>
      <c r="D62" s="59"/>
      <c r="E62" s="59"/>
      <c r="F62" s="59"/>
      <c r="G62" s="1"/>
    </row>
    <row r="63" spans="2:7" ht="12.75" customHeight="1">
      <c r="B63" s="59"/>
      <c r="C63" s="59"/>
      <c r="D63" s="59"/>
      <c r="E63" s="59"/>
      <c r="F63" s="59"/>
      <c r="G63" s="1"/>
    </row>
    <row r="64" spans="2:7" ht="12.75" customHeight="1">
      <c r="B64" s="59"/>
      <c r="C64" s="59"/>
      <c r="D64" s="59"/>
      <c r="E64" s="59"/>
      <c r="F64" s="59"/>
      <c r="G64" s="1"/>
    </row>
    <row r="65" spans="2:7" ht="12.75" customHeight="1">
      <c r="B65" s="59"/>
      <c r="C65" s="59"/>
      <c r="D65" s="59"/>
      <c r="E65" s="59"/>
      <c r="F65" s="59"/>
      <c r="G65" s="1"/>
    </row>
    <row r="66" spans="2:7" ht="12.75" customHeight="1">
      <c r="B66" s="59"/>
      <c r="C66" s="59"/>
      <c r="D66" s="59"/>
      <c r="E66" s="59"/>
      <c r="F66" s="59"/>
      <c r="G66" s="1"/>
    </row>
    <row r="67" spans="2:7" ht="12.75" customHeight="1">
      <c r="B67" s="59"/>
      <c r="C67" s="59"/>
      <c r="D67" s="59"/>
      <c r="E67" s="59"/>
      <c r="F67" s="59"/>
      <c r="G67" s="1"/>
    </row>
    <row r="69" ht="13.5" thickBot="1"/>
    <row r="70" spans="8:26" ht="24" thickBot="1">
      <c r="H70" s="68"/>
      <c r="I70" s="68"/>
      <c r="J70" s="54"/>
      <c r="K70" s="1"/>
      <c r="L70" s="1"/>
      <c r="M70" s="1"/>
      <c r="N70" s="1"/>
      <c r="O70" s="139" t="s">
        <v>95</v>
      </c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1"/>
    </row>
    <row r="71" spans="2:26" ht="24" thickBot="1">
      <c r="B71" s="139" t="s">
        <v>70</v>
      </c>
      <c r="C71" s="140"/>
      <c r="D71" s="140"/>
      <c r="E71" s="220"/>
      <c r="F71" s="220"/>
      <c r="G71" s="221"/>
      <c r="K71" s="1"/>
      <c r="L71" s="1"/>
      <c r="M71" s="1"/>
      <c r="N71" s="1"/>
      <c r="O71" s="135" t="s">
        <v>96</v>
      </c>
      <c r="P71" s="119"/>
      <c r="Q71" s="119"/>
      <c r="R71" s="120"/>
      <c r="S71" s="135" t="s">
        <v>97</v>
      </c>
      <c r="T71" s="120"/>
      <c r="U71" s="135" t="s">
        <v>98</v>
      </c>
      <c r="V71" s="120"/>
      <c r="W71" s="135" t="s">
        <v>99</v>
      </c>
      <c r="X71" s="120"/>
      <c r="Y71" s="135" t="s">
        <v>100</v>
      </c>
      <c r="Z71" s="120"/>
    </row>
    <row r="72" spans="2:26" ht="24" thickBot="1">
      <c r="B72" s="222" t="s">
        <v>75</v>
      </c>
      <c r="C72" s="223"/>
      <c r="D72" s="223"/>
      <c r="E72" s="224">
        <f>COUNTIF(Q6:Q37,"&gt;0")</f>
        <v>0</v>
      </c>
      <c r="F72" s="225"/>
      <c r="G72" s="226"/>
      <c r="K72" s="1"/>
      <c r="L72" s="1"/>
      <c r="M72" s="1"/>
      <c r="N72" s="1"/>
      <c r="O72" s="142"/>
      <c r="P72" s="246"/>
      <c r="Q72" s="246"/>
      <c r="R72" s="143"/>
      <c r="S72" s="142"/>
      <c r="T72" s="143"/>
      <c r="U72" s="142"/>
      <c r="V72" s="143"/>
      <c r="W72" s="142"/>
      <c r="X72" s="143"/>
      <c r="Y72" s="142"/>
      <c r="Z72" s="143"/>
    </row>
    <row r="73" spans="2:26" ht="24" thickBot="1">
      <c r="B73" s="193" t="s">
        <v>74</v>
      </c>
      <c r="C73" s="194"/>
      <c r="D73" s="194"/>
      <c r="E73" s="248">
        <f>COUNTIF(R6:R37,"&gt;0")</f>
        <v>0</v>
      </c>
      <c r="F73" s="249"/>
      <c r="G73" s="250"/>
      <c r="K73" s="1"/>
      <c r="L73" s="1"/>
      <c r="M73" s="1"/>
      <c r="N73" s="1"/>
      <c r="O73" s="142"/>
      <c r="P73" s="246"/>
      <c r="Q73" s="246"/>
      <c r="R73" s="143"/>
      <c r="S73" s="142"/>
      <c r="T73" s="143"/>
      <c r="U73" s="142"/>
      <c r="V73" s="143"/>
      <c r="W73" s="142"/>
      <c r="X73" s="143"/>
      <c r="Y73" s="142"/>
      <c r="Z73" s="143"/>
    </row>
    <row r="74" spans="2:26" ht="24" thickBot="1">
      <c r="B74" s="188" t="s">
        <v>73</v>
      </c>
      <c r="C74" s="189"/>
      <c r="D74" s="189"/>
      <c r="E74" s="224">
        <f>COUNTIF(S6:S37,"&gt;0")</f>
        <v>0</v>
      </c>
      <c r="F74" s="225"/>
      <c r="G74" s="226"/>
      <c r="K74" s="1"/>
      <c r="L74" s="1"/>
      <c r="M74" s="1"/>
      <c r="N74" s="1"/>
      <c r="O74" s="142"/>
      <c r="P74" s="246"/>
      <c r="Q74" s="246"/>
      <c r="R74" s="143"/>
      <c r="S74" s="142"/>
      <c r="T74" s="143"/>
      <c r="U74" s="142"/>
      <c r="V74" s="143"/>
      <c r="W74" s="142"/>
      <c r="X74" s="143"/>
      <c r="Y74" s="142"/>
      <c r="Z74" s="143"/>
    </row>
    <row r="75" spans="2:26" ht="24" thickBot="1">
      <c r="B75" s="193" t="s">
        <v>72</v>
      </c>
      <c r="C75" s="194"/>
      <c r="D75" s="194"/>
      <c r="E75" s="224">
        <f>COUNTIF(T6:T37,"&gt;0")</f>
        <v>0</v>
      </c>
      <c r="F75" s="225"/>
      <c r="G75" s="226"/>
      <c r="K75" s="1"/>
      <c r="L75" s="1"/>
      <c r="M75" s="1"/>
      <c r="N75" s="1"/>
      <c r="O75" s="142"/>
      <c r="P75" s="246"/>
      <c r="Q75" s="246"/>
      <c r="R75" s="143"/>
      <c r="S75" s="142"/>
      <c r="T75" s="143"/>
      <c r="U75" s="142"/>
      <c r="V75" s="143"/>
      <c r="W75" s="142"/>
      <c r="X75" s="143"/>
      <c r="Y75" s="142"/>
      <c r="Z75" s="143"/>
    </row>
    <row r="76" spans="2:26" ht="24" thickBot="1">
      <c r="B76" s="212" t="s">
        <v>76</v>
      </c>
      <c r="C76" s="213"/>
      <c r="D76" s="213"/>
      <c r="E76" s="268">
        <f>COUNTIF(U6:U37,"&gt;0")</f>
        <v>0</v>
      </c>
      <c r="F76" s="269"/>
      <c r="G76" s="270"/>
      <c r="K76" s="1"/>
      <c r="L76" s="1"/>
      <c r="M76" s="1"/>
      <c r="N76" s="1"/>
      <c r="O76" s="142"/>
      <c r="P76" s="246"/>
      <c r="Q76" s="246"/>
      <c r="R76" s="143"/>
      <c r="S76" s="142"/>
      <c r="T76" s="143"/>
      <c r="U76" s="142"/>
      <c r="V76" s="143"/>
      <c r="W76" s="142"/>
      <c r="X76" s="143"/>
      <c r="Y76" s="142"/>
      <c r="Z76" s="143"/>
    </row>
    <row r="77" spans="11:26" ht="24" thickBot="1">
      <c r="K77" s="1"/>
      <c r="L77" s="1"/>
      <c r="M77" s="1"/>
      <c r="N77" s="1"/>
      <c r="O77" s="135"/>
      <c r="P77" s="119"/>
      <c r="Q77" s="119"/>
      <c r="R77" s="120"/>
      <c r="S77" s="135"/>
      <c r="T77" s="120"/>
      <c r="U77" s="135"/>
      <c r="V77" s="120"/>
      <c r="W77" s="135"/>
      <c r="X77" s="120"/>
      <c r="Y77" s="135"/>
      <c r="Z77" s="120"/>
    </row>
    <row r="78" spans="3:26" ht="24" thickBo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35"/>
      <c r="P78" s="119"/>
      <c r="Q78" s="119"/>
      <c r="R78" s="120"/>
      <c r="S78" s="135"/>
      <c r="T78" s="120"/>
      <c r="U78" s="135"/>
      <c r="V78" s="120"/>
      <c r="W78" s="135"/>
      <c r="X78" s="120"/>
      <c r="Y78" s="135"/>
      <c r="Z78" s="120"/>
    </row>
    <row r="79" spans="2:26" ht="24" thickBot="1">
      <c r="B79" s="139" t="s">
        <v>102</v>
      </c>
      <c r="C79" s="140"/>
      <c r="D79" s="140"/>
      <c r="E79" s="140"/>
      <c r="F79" s="140"/>
      <c r="G79" s="140"/>
      <c r="H79" s="140"/>
      <c r="I79" s="140"/>
      <c r="J79" s="140"/>
      <c r="K79" s="141"/>
      <c r="L79" s="1"/>
      <c r="M79" s="1"/>
      <c r="N79" s="1"/>
      <c r="O79" s="142"/>
      <c r="P79" s="246"/>
      <c r="Q79" s="246"/>
      <c r="R79" s="143"/>
      <c r="S79" s="142"/>
      <c r="T79" s="143"/>
      <c r="U79" s="142"/>
      <c r="V79" s="143"/>
      <c r="W79" s="142"/>
      <c r="X79" s="143"/>
      <c r="Y79" s="142"/>
      <c r="Z79" s="143"/>
    </row>
    <row r="80" spans="2:26" ht="24" thickBot="1">
      <c r="B80" s="144" t="s">
        <v>89</v>
      </c>
      <c r="C80" s="145"/>
      <c r="D80" s="146"/>
      <c r="E80" s="144" t="s">
        <v>90</v>
      </c>
      <c r="F80" s="145"/>
      <c r="G80" s="146"/>
      <c r="H80" s="144" t="s">
        <v>91</v>
      </c>
      <c r="I80" s="146"/>
      <c r="J80" s="159" t="s">
        <v>93</v>
      </c>
      <c r="K80" s="247"/>
      <c r="L80" s="1"/>
      <c r="M80" s="1"/>
      <c r="N80" s="1"/>
      <c r="O80" s="142"/>
      <c r="P80" s="246"/>
      <c r="Q80" s="246"/>
      <c r="R80" s="143"/>
      <c r="S80" s="142"/>
      <c r="T80" s="143"/>
      <c r="U80" s="142"/>
      <c r="V80" s="143"/>
      <c r="W80" s="142"/>
      <c r="X80" s="143"/>
      <c r="Y80" s="142"/>
      <c r="Z80" s="143"/>
    </row>
    <row r="81" spans="2:26" ht="24" thickBot="1">
      <c r="B81" s="240" t="s">
        <v>86</v>
      </c>
      <c r="C81" s="241"/>
      <c r="D81" s="242"/>
      <c r="E81" s="135"/>
      <c r="F81" s="119"/>
      <c r="G81" s="120"/>
      <c r="H81" s="231"/>
      <c r="I81" s="232"/>
      <c r="J81" s="231"/>
      <c r="K81" s="232"/>
      <c r="L81" s="1"/>
      <c r="M81" s="1"/>
      <c r="N81" s="1"/>
      <c r="O81" s="142"/>
      <c r="P81" s="246"/>
      <c r="Q81" s="246"/>
      <c r="R81" s="143"/>
      <c r="S81" s="142"/>
      <c r="T81" s="143"/>
      <c r="U81" s="142"/>
      <c r="V81" s="143"/>
      <c r="W81" s="142"/>
      <c r="X81" s="143"/>
      <c r="Y81" s="142"/>
      <c r="Z81" s="143"/>
    </row>
    <row r="82" spans="2:26" ht="24" thickBot="1">
      <c r="B82" s="135"/>
      <c r="C82" s="119"/>
      <c r="D82" s="120"/>
      <c r="E82" s="135"/>
      <c r="F82" s="119"/>
      <c r="G82" s="120"/>
      <c r="H82" s="142"/>
      <c r="I82" s="143"/>
      <c r="J82" s="142"/>
      <c r="K82" s="143"/>
      <c r="L82" s="1"/>
      <c r="M82" s="1"/>
      <c r="N82" s="1"/>
      <c r="O82" s="142"/>
      <c r="P82" s="246"/>
      <c r="Q82" s="246"/>
      <c r="R82" s="143"/>
      <c r="S82" s="142"/>
      <c r="T82" s="143"/>
      <c r="U82" s="142"/>
      <c r="V82" s="143"/>
      <c r="W82" s="142"/>
      <c r="X82" s="143"/>
      <c r="Y82" s="142"/>
      <c r="Z82" s="143"/>
    </row>
    <row r="83" spans="2:26" ht="24" thickBot="1">
      <c r="B83" s="243"/>
      <c r="C83" s="244"/>
      <c r="D83" s="245"/>
      <c r="E83" s="135"/>
      <c r="F83" s="119"/>
      <c r="G83" s="120"/>
      <c r="H83" s="147"/>
      <c r="I83" s="148"/>
      <c r="J83" s="147"/>
      <c r="K83" s="148"/>
      <c r="L83" s="1"/>
      <c r="M83" s="1"/>
      <c r="N83" s="1"/>
      <c r="O83" s="142"/>
      <c r="P83" s="246"/>
      <c r="Q83" s="246"/>
      <c r="R83" s="143"/>
      <c r="S83" s="142"/>
      <c r="T83" s="143"/>
      <c r="U83" s="142"/>
      <c r="V83" s="143"/>
      <c r="W83" s="142"/>
      <c r="X83" s="143"/>
      <c r="Y83" s="142"/>
      <c r="Z83" s="143"/>
    </row>
    <row r="84" spans="2:26" ht="24" thickBot="1">
      <c r="B84" s="72"/>
      <c r="C84" s="73"/>
      <c r="D84" s="73"/>
      <c r="E84" s="73"/>
      <c r="F84" s="73"/>
      <c r="G84" s="73"/>
      <c r="H84" s="1"/>
      <c r="I84" s="1"/>
      <c r="J84" s="1"/>
      <c r="K84" s="1"/>
      <c r="L84" s="1"/>
      <c r="M84" s="1"/>
      <c r="N84" s="1"/>
      <c r="O84" s="142"/>
      <c r="P84" s="246"/>
      <c r="Q84" s="246"/>
      <c r="R84" s="143"/>
      <c r="S84" s="142"/>
      <c r="T84" s="143"/>
      <c r="U84" s="142"/>
      <c r="V84" s="143"/>
      <c r="W84" s="142"/>
      <c r="X84" s="143"/>
      <c r="Y84" s="142"/>
      <c r="Z84" s="143"/>
    </row>
    <row r="85" spans="2:26" ht="24" thickBot="1">
      <c r="B85" s="139" t="s">
        <v>101</v>
      </c>
      <c r="C85" s="140"/>
      <c r="D85" s="140"/>
      <c r="E85" s="140"/>
      <c r="F85" s="140"/>
      <c r="G85" s="140"/>
      <c r="H85" s="140"/>
      <c r="I85" s="140"/>
      <c r="J85" s="140"/>
      <c r="K85" s="141"/>
      <c r="L85" s="1"/>
      <c r="M85" s="1"/>
      <c r="N85" s="1"/>
      <c r="O85" s="142"/>
      <c r="P85" s="246"/>
      <c r="Q85" s="246"/>
      <c r="R85" s="143"/>
      <c r="S85" s="142"/>
      <c r="T85" s="143"/>
      <c r="U85" s="142"/>
      <c r="V85" s="143"/>
      <c r="W85" s="142"/>
      <c r="X85" s="143"/>
      <c r="Y85" s="142"/>
      <c r="Z85" s="143"/>
    </row>
    <row r="86" spans="2:26" ht="24" thickBot="1">
      <c r="B86" s="144" t="s">
        <v>89</v>
      </c>
      <c r="C86" s="145"/>
      <c r="D86" s="146"/>
      <c r="E86" s="144" t="s">
        <v>92</v>
      </c>
      <c r="F86" s="145"/>
      <c r="G86" s="146"/>
      <c r="H86" s="144" t="s">
        <v>91</v>
      </c>
      <c r="I86" s="146"/>
      <c r="J86" s="144" t="s">
        <v>93</v>
      </c>
      <c r="K86" s="146"/>
      <c r="L86" s="1"/>
      <c r="M86" s="1"/>
      <c r="N86" s="1"/>
      <c r="O86" s="142"/>
      <c r="P86" s="246"/>
      <c r="Q86" s="246"/>
      <c r="R86" s="143"/>
      <c r="S86" s="142"/>
      <c r="T86" s="143"/>
      <c r="U86" s="142"/>
      <c r="V86" s="143"/>
      <c r="W86" s="142"/>
      <c r="X86" s="143"/>
      <c r="Y86" s="142"/>
      <c r="Z86" s="143"/>
    </row>
    <row r="87" spans="2:26" ht="24" thickBot="1">
      <c r="B87" s="135" t="s">
        <v>86</v>
      </c>
      <c r="C87" s="119"/>
      <c r="D87" s="120"/>
      <c r="E87" s="135"/>
      <c r="F87" s="119"/>
      <c r="G87" s="120"/>
      <c r="H87" s="231"/>
      <c r="I87" s="232"/>
      <c r="J87" s="231"/>
      <c r="K87" s="232"/>
      <c r="L87" s="1"/>
      <c r="M87" s="1"/>
      <c r="N87" s="1"/>
      <c r="O87" s="142"/>
      <c r="P87" s="246"/>
      <c r="Q87" s="246"/>
      <c r="R87" s="143"/>
      <c r="S87" s="142"/>
      <c r="T87" s="143"/>
      <c r="U87" s="142"/>
      <c r="V87" s="143"/>
      <c r="W87" s="142"/>
      <c r="X87" s="143"/>
      <c r="Y87" s="142"/>
      <c r="Z87" s="143"/>
    </row>
    <row r="88" spans="2:26" ht="24" thickBot="1">
      <c r="B88" s="135" t="s">
        <v>87</v>
      </c>
      <c r="C88" s="119"/>
      <c r="D88" s="120"/>
      <c r="E88" s="135"/>
      <c r="F88" s="119"/>
      <c r="G88" s="120"/>
      <c r="H88" s="142"/>
      <c r="I88" s="143"/>
      <c r="J88" s="142"/>
      <c r="K88" s="143"/>
      <c r="L88" s="1"/>
      <c r="M88" s="1"/>
      <c r="N88" s="1"/>
      <c r="O88" s="142"/>
      <c r="P88" s="246"/>
      <c r="Q88" s="246"/>
      <c r="R88" s="143"/>
      <c r="S88" s="142"/>
      <c r="T88" s="143"/>
      <c r="U88" s="142"/>
      <c r="V88" s="143"/>
      <c r="W88" s="142"/>
      <c r="X88" s="143"/>
      <c r="Y88" s="142"/>
      <c r="Z88" s="143"/>
    </row>
    <row r="89" spans="2:26" ht="24" thickBot="1">
      <c r="B89" s="135"/>
      <c r="C89" s="119"/>
      <c r="D89" s="120"/>
      <c r="E89" s="135"/>
      <c r="F89" s="119"/>
      <c r="G89" s="120"/>
      <c r="H89" s="147"/>
      <c r="I89" s="148"/>
      <c r="J89" s="147"/>
      <c r="K89" s="148"/>
      <c r="L89" s="1"/>
      <c r="M89" s="1"/>
      <c r="N89" s="1"/>
      <c r="O89" s="142"/>
      <c r="P89" s="246"/>
      <c r="Q89" s="246"/>
      <c r="R89" s="143"/>
      <c r="S89" s="142"/>
      <c r="T89" s="143"/>
      <c r="U89" s="142"/>
      <c r="V89" s="143"/>
      <c r="W89" s="142"/>
      <c r="X89" s="143"/>
      <c r="Y89" s="70"/>
      <c r="Z89" s="69"/>
    </row>
    <row r="90" spans="2:18" ht="23.25"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1"/>
      <c r="M90" s="1"/>
      <c r="N90" s="1"/>
      <c r="O90" s="1"/>
      <c r="P90" s="1"/>
      <c r="Q90" s="1"/>
      <c r="R90" s="1"/>
    </row>
    <row r="91" spans="2:18" ht="24" thickBot="1"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1"/>
      <c r="M91" s="1"/>
      <c r="N91" s="1"/>
      <c r="O91" s="1"/>
      <c r="P91" s="1"/>
      <c r="Q91" s="1"/>
      <c r="R91" s="1"/>
    </row>
    <row r="92" spans="2:23" ht="24" thickBot="1">
      <c r="B92" s="139" t="s">
        <v>88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1"/>
      <c r="M92" s="1"/>
      <c r="N92" s="1"/>
      <c r="O92" s="1"/>
      <c r="P92" s="1"/>
      <c r="Q92" s="1"/>
      <c r="R92" s="1"/>
      <c r="S92" s="139" t="s">
        <v>107</v>
      </c>
      <c r="T92" s="140"/>
      <c r="U92" s="140"/>
      <c r="V92" s="140"/>
      <c r="W92" s="141"/>
    </row>
    <row r="93" spans="2:23" ht="24" thickBot="1">
      <c r="B93" s="83" t="s">
        <v>89</v>
      </c>
      <c r="C93" s="75" t="s">
        <v>94</v>
      </c>
      <c r="D93" s="76"/>
      <c r="E93" s="84"/>
      <c r="F93" s="144" t="s">
        <v>92</v>
      </c>
      <c r="G93" s="145"/>
      <c r="H93" s="146"/>
      <c r="I93" s="144" t="s">
        <v>91</v>
      </c>
      <c r="J93" s="146"/>
      <c r="K93" s="144" t="s">
        <v>93</v>
      </c>
      <c r="L93" s="146"/>
      <c r="M93" s="1"/>
      <c r="N93" s="1"/>
      <c r="O93" s="1"/>
      <c r="P93" s="1"/>
      <c r="Q93" s="1"/>
      <c r="R93" s="1"/>
      <c r="S93" s="135" t="s">
        <v>108</v>
      </c>
      <c r="T93" s="119"/>
      <c r="U93" s="120"/>
      <c r="V93" s="142"/>
      <c r="W93" s="143"/>
    </row>
    <row r="94" spans="2:23" ht="24" thickBot="1">
      <c r="B94" s="82"/>
      <c r="C94" s="135"/>
      <c r="D94" s="119"/>
      <c r="E94" s="120"/>
      <c r="F94" s="135"/>
      <c r="G94" s="119"/>
      <c r="H94" s="120"/>
      <c r="I94" s="231"/>
      <c r="J94" s="232"/>
      <c r="K94" s="231"/>
      <c r="L94" s="232"/>
      <c r="S94" s="135" t="s">
        <v>109</v>
      </c>
      <c r="T94" s="119"/>
      <c r="U94" s="120"/>
      <c r="V94" s="142"/>
      <c r="W94" s="143"/>
    </row>
    <row r="95" spans="2:23" ht="24" thickBot="1">
      <c r="B95" s="81"/>
      <c r="C95" s="135"/>
      <c r="D95" s="119"/>
      <c r="E95" s="120"/>
      <c r="F95" s="135"/>
      <c r="G95" s="119"/>
      <c r="H95" s="120"/>
      <c r="I95" s="142"/>
      <c r="J95" s="143"/>
      <c r="K95" s="142"/>
      <c r="L95" s="143"/>
      <c r="S95" s="144" t="s">
        <v>106</v>
      </c>
      <c r="T95" s="254"/>
      <c r="U95" s="255"/>
      <c r="V95" s="256"/>
      <c r="W95" s="255"/>
    </row>
    <row r="96" spans="2:23" ht="24" thickBot="1">
      <c r="B96" s="82"/>
      <c r="C96" s="243"/>
      <c r="D96" s="244"/>
      <c r="E96" s="245"/>
      <c r="F96" s="243"/>
      <c r="G96" s="244"/>
      <c r="H96" s="245"/>
      <c r="I96" s="147"/>
      <c r="J96" s="148"/>
      <c r="K96" s="147"/>
      <c r="L96" s="148"/>
      <c r="S96" s="87"/>
      <c r="T96" s="85"/>
      <c r="U96" s="86"/>
      <c r="V96" s="88"/>
      <c r="W96" s="86"/>
    </row>
    <row r="97" spans="2:23" ht="24" thickBot="1">
      <c r="B97" s="72"/>
      <c r="C97" s="72"/>
      <c r="D97" s="72"/>
      <c r="E97" s="72"/>
      <c r="F97" s="72"/>
      <c r="G97" s="72"/>
      <c r="H97" s="72"/>
      <c r="I97" s="72"/>
      <c r="J97" s="72"/>
      <c r="K97" s="72"/>
      <c r="S97" s="77" t="s">
        <v>110</v>
      </c>
      <c r="T97" s="78"/>
      <c r="U97" s="69"/>
      <c r="V97" s="142"/>
      <c r="W97" s="143"/>
    </row>
    <row r="98" spans="2:23" ht="24" thickBot="1">
      <c r="B98" s="72"/>
      <c r="C98" s="72"/>
      <c r="D98" s="72"/>
      <c r="E98" s="72"/>
      <c r="F98" s="72"/>
      <c r="G98" s="72"/>
      <c r="H98" s="72"/>
      <c r="I98" s="72"/>
      <c r="J98" s="72"/>
      <c r="K98" s="72"/>
      <c r="S98" s="135" t="s">
        <v>111</v>
      </c>
      <c r="T98" s="119"/>
      <c r="U98" s="120"/>
      <c r="V98" s="142"/>
      <c r="W98" s="143"/>
    </row>
    <row r="99" spans="2:23" ht="24" thickBot="1">
      <c r="B99" s="139" t="s">
        <v>103</v>
      </c>
      <c r="C99" s="140"/>
      <c r="D99" s="141"/>
      <c r="E99" s="72"/>
      <c r="F99" s="72"/>
      <c r="G99" s="72"/>
      <c r="H99" s="72"/>
      <c r="I99" s="72"/>
      <c r="J99" s="72"/>
      <c r="K99" s="72"/>
      <c r="S99" s="77" t="s">
        <v>112</v>
      </c>
      <c r="T99" s="78"/>
      <c r="U99" s="69"/>
      <c r="V99" s="142"/>
      <c r="W99" s="143"/>
    </row>
    <row r="100" spans="2:23" ht="24" thickBot="1">
      <c r="B100" s="80" t="s">
        <v>104</v>
      </c>
      <c r="C100" s="135"/>
      <c r="D100" s="120"/>
      <c r="E100" s="72"/>
      <c r="F100" s="72"/>
      <c r="G100" s="72"/>
      <c r="H100" s="72"/>
      <c r="I100" s="72"/>
      <c r="J100" s="72"/>
      <c r="K100" s="72"/>
      <c r="S100" s="135" t="s">
        <v>113</v>
      </c>
      <c r="T100" s="119"/>
      <c r="U100" s="120"/>
      <c r="V100" s="142"/>
      <c r="W100" s="143"/>
    </row>
    <row r="101" spans="2:23" ht="24" thickBot="1">
      <c r="B101" s="79" t="s">
        <v>105</v>
      </c>
      <c r="C101" s="135"/>
      <c r="D101" s="120"/>
      <c r="E101" s="72"/>
      <c r="F101" s="72"/>
      <c r="G101" s="72"/>
      <c r="H101" s="72"/>
      <c r="I101" s="72"/>
      <c r="J101" s="72"/>
      <c r="K101" s="72"/>
      <c r="S101" s="144" t="s">
        <v>106</v>
      </c>
      <c r="T101" s="145"/>
      <c r="U101" s="146"/>
      <c r="V101" s="142"/>
      <c r="W101" s="143"/>
    </row>
    <row r="102" spans="2:11" ht="23.25">
      <c r="B102" s="73"/>
      <c r="C102" s="74"/>
      <c r="D102" s="74"/>
      <c r="E102" s="72"/>
      <c r="F102" s="72"/>
      <c r="G102" s="72"/>
      <c r="H102" s="72"/>
      <c r="I102" s="72"/>
      <c r="J102" s="72"/>
      <c r="K102" s="72"/>
    </row>
    <row r="103" spans="2:11" ht="23.25">
      <c r="B103" s="72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2:11" ht="23.25"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2:16" ht="24" thickBot="1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22" ht="24" thickBot="1">
      <c r="A106" s="92"/>
      <c r="B106" s="91" t="s">
        <v>51</v>
      </c>
      <c r="C106" s="139" t="s">
        <v>114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1"/>
    </row>
    <row r="107" spans="1:22" ht="24" thickBot="1">
      <c r="A107" s="7" t="s">
        <v>20</v>
      </c>
      <c r="B107" s="89">
        <f aca="true" t="shared" si="4" ref="B107:B136">B6</f>
        <v>0</v>
      </c>
      <c r="C107" s="112"/>
      <c r="D107" s="119" t="e">
        <f>LOOKUP(C107,vladanje!$A$2:$A$113,vladanje!$B$2:$B$113)</f>
        <v>#N/A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20"/>
    </row>
    <row r="108" spans="1:22" ht="24" thickBot="1">
      <c r="A108" s="14" t="s">
        <v>21</v>
      </c>
      <c r="B108" s="15">
        <f t="shared" si="4"/>
        <v>0</v>
      </c>
      <c r="C108" s="113"/>
      <c r="D108" s="119" t="e">
        <f>LOOKUP(C108,vladanje!$A$2:$A$113,vladanje!$B$2:$B$113)</f>
        <v>#N/A</v>
      </c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20"/>
    </row>
    <row r="109" spans="1:22" ht="24" thickBot="1">
      <c r="A109" s="14" t="s">
        <v>22</v>
      </c>
      <c r="B109" s="15">
        <f t="shared" si="4"/>
        <v>0</v>
      </c>
      <c r="C109" s="113"/>
      <c r="D109" s="119" t="e">
        <f>LOOKUP(C109,vladanje!$A$2:$A$113,vladanje!$B$2:$B$113)</f>
        <v>#N/A</v>
      </c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20"/>
    </row>
    <row r="110" spans="1:22" ht="24" thickBot="1">
      <c r="A110" s="14" t="s">
        <v>23</v>
      </c>
      <c r="B110" s="15">
        <f t="shared" si="4"/>
        <v>0</v>
      </c>
      <c r="C110" s="113"/>
      <c r="D110" s="119" t="e">
        <f>LOOKUP(C110,vladanje!$A$2:$A$113,vladanje!$B$2:$B$113)</f>
        <v>#N/A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20"/>
    </row>
    <row r="111" spans="1:22" ht="24" thickBot="1">
      <c r="A111" s="14" t="s">
        <v>24</v>
      </c>
      <c r="B111" s="15">
        <f t="shared" si="4"/>
        <v>0</v>
      </c>
      <c r="C111" s="113"/>
      <c r="D111" s="119" t="e">
        <f>LOOKUP(C111,vladanje!$A$2:$A$113,vladanje!$B$2:$B$113)</f>
        <v>#N/A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20"/>
    </row>
    <row r="112" spans="1:22" ht="24" thickBot="1">
      <c r="A112" s="14" t="s">
        <v>25</v>
      </c>
      <c r="B112" s="15">
        <f t="shared" si="4"/>
        <v>0</v>
      </c>
      <c r="C112" s="113"/>
      <c r="D112" s="119" t="e">
        <f>LOOKUP(C112,vladanje!$A$2:$A$113,vladanje!$B$2:$B$113)</f>
        <v>#N/A</v>
      </c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20"/>
    </row>
    <row r="113" spans="1:22" ht="24" thickBot="1">
      <c r="A113" s="14" t="s">
        <v>26</v>
      </c>
      <c r="B113" s="15">
        <f t="shared" si="4"/>
        <v>0</v>
      </c>
      <c r="C113" s="113"/>
      <c r="D113" s="119" t="e">
        <f>LOOKUP(C113,vladanje!$A$2:$A$113,vladanje!$B$2:$B$113)</f>
        <v>#N/A</v>
      </c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20"/>
    </row>
    <row r="114" spans="1:22" ht="24" thickBot="1">
      <c r="A114" s="14" t="s">
        <v>27</v>
      </c>
      <c r="B114" s="15">
        <f t="shared" si="4"/>
        <v>0</v>
      </c>
      <c r="C114" s="113"/>
      <c r="D114" s="119" t="e">
        <f>LOOKUP(C114,vladanje!$A$2:$A$113,vladanje!$B$2:$B$113)</f>
        <v>#N/A</v>
      </c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20"/>
    </row>
    <row r="115" spans="1:22" ht="24" thickBot="1">
      <c r="A115" s="14" t="s">
        <v>28</v>
      </c>
      <c r="B115" s="15">
        <f t="shared" si="4"/>
        <v>0</v>
      </c>
      <c r="C115" s="113"/>
      <c r="D115" s="119" t="e">
        <f>LOOKUP(C115,vladanje!$A$2:$A$113,vladanje!$B$2:$B$113)</f>
        <v>#N/A</v>
      </c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20"/>
    </row>
    <row r="116" spans="1:22" ht="24" thickBot="1">
      <c r="A116" s="14" t="s">
        <v>29</v>
      </c>
      <c r="B116" s="15">
        <f t="shared" si="4"/>
        <v>0</v>
      </c>
      <c r="C116" s="113"/>
      <c r="D116" s="119" t="e">
        <f>LOOKUP(C116,vladanje!$A$2:$A$113,vladanje!$B$2:$B$113)</f>
        <v>#N/A</v>
      </c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20"/>
    </row>
    <row r="117" spans="1:22" ht="24" thickBot="1">
      <c r="A117" s="14" t="s">
        <v>30</v>
      </c>
      <c r="B117" s="15">
        <f t="shared" si="4"/>
        <v>0</v>
      </c>
      <c r="C117" s="113"/>
      <c r="D117" s="119" t="e">
        <f>LOOKUP(C117,vladanje!$A$2:$A$113,vladanje!$B$2:$B$113)</f>
        <v>#N/A</v>
      </c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20"/>
    </row>
    <row r="118" spans="1:22" ht="24" thickBot="1">
      <c r="A118" s="14" t="s">
        <v>31</v>
      </c>
      <c r="B118" s="15">
        <f t="shared" si="4"/>
        <v>0</v>
      </c>
      <c r="C118" s="113"/>
      <c r="D118" s="119" t="e">
        <f>LOOKUP(C118,vladanje!$A$2:$A$113,vladanje!$B$2:$B$113)</f>
        <v>#N/A</v>
      </c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20"/>
    </row>
    <row r="119" spans="1:22" ht="24" thickBot="1">
      <c r="A119" s="14" t="s">
        <v>32</v>
      </c>
      <c r="B119" s="15">
        <f t="shared" si="4"/>
        <v>0</v>
      </c>
      <c r="C119" s="113"/>
      <c r="D119" s="119" t="e">
        <f>LOOKUP(C119,vladanje!$A$2:$A$113,vladanje!$B$2:$B$113)</f>
        <v>#N/A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20"/>
    </row>
    <row r="120" spans="1:22" ht="24" thickBot="1">
      <c r="A120" s="14" t="s">
        <v>33</v>
      </c>
      <c r="B120" s="15">
        <f t="shared" si="4"/>
        <v>0</v>
      </c>
      <c r="C120" s="113"/>
      <c r="D120" s="119" t="e">
        <f>LOOKUP(C120,vladanje!$A$2:$A$113,vladanje!$B$2:$B$113)</f>
        <v>#N/A</v>
      </c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20"/>
    </row>
    <row r="121" spans="1:22" ht="24" thickBot="1">
      <c r="A121" s="14" t="s">
        <v>34</v>
      </c>
      <c r="B121" s="15">
        <f t="shared" si="4"/>
        <v>0</v>
      </c>
      <c r="C121" s="113"/>
      <c r="D121" s="119" t="e">
        <f>LOOKUP(C121,vladanje!$A$2:$A$113,vladanje!$B$2:$B$113)</f>
        <v>#N/A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20"/>
    </row>
    <row r="122" spans="1:22" ht="24" thickBot="1">
      <c r="A122" s="14" t="s">
        <v>35</v>
      </c>
      <c r="B122" s="15">
        <f t="shared" si="4"/>
        <v>0</v>
      </c>
      <c r="C122" s="113"/>
      <c r="D122" s="119" t="e">
        <f>LOOKUP(C122,vladanje!$A$2:$A$113,vladanje!$B$2:$B$113)</f>
        <v>#N/A</v>
      </c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20"/>
    </row>
    <row r="123" spans="1:22" ht="24" thickBot="1">
      <c r="A123" s="14" t="s">
        <v>36</v>
      </c>
      <c r="B123" s="15">
        <f t="shared" si="4"/>
        <v>0</v>
      </c>
      <c r="C123" s="113"/>
      <c r="D123" s="119" t="e">
        <f>LOOKUP(C123,vladanje!$A$2:$A$113,vladanje!$B$2:$B$113)</f>
        <v>#N/A</v>
      </c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20"/>
    </row>
    <row r="124" spans="1:22" ht="24" thickBot="1">
      <c r="A124" s="14" t="s">
        <v>37</v>
      </c>
      <c r="B124" s="15">
        <f t="shared" si="4"/>
        <v>0</v>
      </c>
      <c r="C124" s="113"/>
      <c r="D124" s="119" t="e">
        <f>LOOKUP(C124,vladanje!$A$2:$A$113,vladanje!$B$2:$B$113)</f>
        <v>#N/A</v>
      </c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20"/>
    </row>
    <row r="125" spans="1:22" ht="24" thickBot="1">
      <c r="A125" s="14" t="s">
        <v>38</v>
      </c>
      <c r="B125" s="15">
        <f t="shared" si="4"/>
        <v>0</v>
      </c>
      <c r="C125" s="113"/>
      <c r="D125" s="119" t="e">
        <f>LOOKUP(C125,vladanje!$A$2:$A$113,vladanje!$B$2:$B$113)</f>
        <v>#N/A</v>
      </c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20"/>
    </row>
    <row r="126" spans="1:22" ht="24" thickBot="1">
      <c r="A126" s="14" t="s">
        <v>39</v>
      </c>
      <c r="B126" s="15">
        <f t="shared" si="4"/>
        <v>0</v>
      </c>
      <c r="C126" s="113"/>
      <c r="D126" s="119" t="e">
        <f>LOOKUP(C126,vladanje!$A$2:$A$113,vladanje!$B$2:$B$113)</f>
        <v>#N/A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20"/>
    </row>
    <row r="127" spans="1:22" ht="24" thickBot="1">
      <c r="A127" s="14" t="s">
        <v>40</v>
      </c>
      <c r="B127" s="15">
        <f t="shared" si="4"/>
        <v>0</v>
      </c>
      <c r="C127" s="113"/>
      <c r="D127" s="119" t="e">
        <f>LOOKUP(C127,vladanje!$A$2:$A$113,vladanje!$B$2:$B$113)</f>
        <v>#N/A</v>
      </c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20"/>
    </row>
    <row r="128" spans="1:22" ht="24" thickBot="1">
      <c r="A128" s="14" t="s">
        <v>41</v>
      </c>
      <c r="B128" s="15">
        <f t="shared" si="4"/>
        <v>0</v>
      </c>
      <c r="C128" s="113"/>
      <c r="D128" s="119" t="e">
        <f>LOOKUP(C128,vladanje!$A$2:$A$113,vladanje!$B$2:$B$113)</f>
        <v>#N/A</v>
      </c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20"/>
    </row>
    <row r="129" spans="1:22" ht="24" thickBot="1">
      <c r="A129" s="14" t="s">
        <v>42</v>
      </c>
      <c r="B129" s="15">
        <f t="shared" si="4"/>
        <v>0</v>
      </c>
      <c r="C129" s="113"/>
      <c r="D129" s="119" t="e">
        <f>LOOKUP(C129,vladanje!$A$2:$A$113,vladanje!$B$2:$B$113)</f>
        <v>#N/A</v>
      </c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20"/>
    </row>
    <row r="130" spans="1:22" ht="24" thickBot="1">
      <c r="A130" s="14" t="s">
        <v>43</v>
      </c>
      <c r="B130" s="15">
        <f t="shared" si="4"/>
        <v>0</v>
      </c>
      <c r="C130" s="113"/>
      <c r="D130" s="119" t="e">
        <f>LOOKUP(C130,vladanje!$A$2:$A$113,vladanje!$B$2:$B$113)</f>
        <v>#N/A</v>
      </c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20"/>
    </row>
    <row r="131" spans="1:22" ht="24" thickBot="1">
      <c r="A131" s="14" t="s">
        <v>44</v>
      </c>
      <c r="B131" s="15">
        <f t="shared" si="4"/>
        <v>0</v>
      </c>
      <c r="C131" s="113"/>
      <c r="D131" s="119" t="e">
        <f>LOOKUP(C131,vladanje!$A$2:$A$113,vladanje!$B$2:$B$113)</f>
        <v>#N/A</v>
      </c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20"/>
    </row>
    <row r="132" spans="1:22" ht="24" thickBot="1">
      <c r="A132" s="14" t="s">
        <v>45</v>
      </c>
      <c r="B132" s="15">
        <f t="shared" si="4"/>
        <v>0</v>
      </c>
      <c r="C132" s="113"/>
      <c r="D132" s="119" t="e">
        <f>LOOKUP(C132,vladanje!$A$2:$A$113,vladanje!$B$2:$B$113)</f>
        <v>#N/A</v>
      </c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20"/>
    </row>
    <row r="133" spans="1:22" ht="24" thickBot="1">
      <c r="A133" s="14" t="s">
        <v>46</v>
      </c>
      <c r="B133" s="15">
        <f t="shared" si="4"/>
        <v>0</v>
      </c>
      <c r="C133" s="113"/>
      <c r="D133" s="119" t="e">
        <f>LOOKUP(C133,vladanje!$A$2:$A$113,vladanje!$B$2:$B$113)</f>
        <v>#N/A</v>
      </c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20"/>
    </row>
    <row r="134" spans="1:22" ht="24" thickBot="1">
      <c r="A134" s="14" t="s">
        <v>47</v>
      </c>
      <c r="B134" s="15">
        <f t="shared" si="4"/>
        <v>0</v>
      </c>
      <c r="C134" s="113"/>
      <c r="D134" s="119" t="e">
        <f>LOOKUP(C134,vladanje!$A$2:$A$113,vladanje!$B$2:$B$113)</f>
        <v>#N/A</v>
      </c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20"/>
    </row>
    <row r="135" spans="1:22" ht="24" thickBot="1">
      <c r="A135" s="14" t="s">
        <v>48</v>
      </c>
      <c r="B135" s="15">
        <f t="shared" si="4"/>
        <v>0</v>
      </c>
      <c r="C135" s="113"/>
      <c r="D135" s="119" t="e">
        <f>LOOKUP(C135,vladanje!$A$2:$A$113,vladanje!$B$2:$B$113)</f>
        <v>#N/A</v>
      </c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20"/>
    </row>
    <row r="136" spans="1:22" ht="24" thickBot="1">
      <c r="A136" s="93" t="s">
        <v>49</v>
      </c>
      <c r="B136" s="90">
        <f t="shared" si="4"/>
        <v>0</v>
      </c>
      <c r="C136" s="114"/>
      <c r="D136" s="119" t="e">
        <f>LOOKUP(C136,vladanje!$A$2:$A$113,vladanje!$B$2:$B$113)</f>
        <v>#N/A</v>
      </c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20"/>
    </row>
    <row r="137" spans="2:16" ht="23.2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2:16" ht="23.2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 spans="2:16" ht="23.2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1" ht="13.5" thickBot="1"/>
    <row r="142" spans="2:22" ht="21" thickBot="1">
      <c r="B142" s="132" t="s">
        <v>115</v>
      </c>
      <c r="C142" s="133"/>
      <c r="D142" s="133"/>
      <c r="E142" s="133"/>
      <c r="F142" s="134"/>
      <c r="G142" s="94"/>
      <c r="J142" s="132" t="s">
        <v>130</v>
      </c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4"/>
    </row>
    <row r="143" spans="2:22" ht="21" thickBot="1">
      <c r="B143" s="98" t="s">
        <v>89</v>
      </c>
      <c r="C143" s="130" t="s">
        <v>116</v>
      </c>
      <c r="D143" s="131"/>
      <c r="E143" s="130" t="s">
        <v>117</v>
      </c>
      <c r="F143" s="131"/>
      <c r="G143" s="94"/>
      <c r="J143" s="123" t="s">
        <v>131</v>
      </c>
      <c r="K143" s="125"/>
      <c r="L143" s="125"/>
      <c r="M143" s="123" t="s">
        <v>132</v>
      </c>
      <c r="N143" s="124"/>
      <c r="O143" s="125" t="s">
        <v>133</v>
      </c>
      <c r="P143" s="125"/>
      <c r="Q143" s="125"/>
      <c r="R143" s="123" t="s">
        <v>134</v>
      </c>
      <c r="S143" s="124"/>
      <c r="T143" s="125" t="s">
        <v>135</v>
      </c>
      <c r="U143" s="125"/>
      <c r="V143" s="124"/>
    </row>
    <row r="144" spans="2:22" ht="20.25">
      <c r="B144" s="97" t="s">
        <v>118</v>
      </c>
      <c r="C144" s="121"/>
      <c r="D144" s="122"/>
      <c r="E144" s="121"/>
      <c r="F144" s="122"/>
      <c r="G144" s="94"/>
      <c r="J144" s="126" t="s">
        <v>153</v>
      </c>
      <c r="K144" s="127"/>
      <c r="L144" s="128"/>
      <c r="M144" s="126"/>
      <c r="N144" s="129"/>
      <c r="O144" s="126"/>
      <c r="P144" s="127"/>
      <c r="Q144" s="129"/>
      <c r="R144" s="126"/>
      <c r="S144" s="129"/>
      <c r="T144" s="126"/>
      <c r="U144" s="127"/>
      <c r="V144" s="129"/>
    </row>
    <row r="145" spans="2:22" ht="20.25">
      <c r="B145" s="95" t="s">
        <v>119</v>
      </c>
      <c r="C145" s="117"/>
      <c r="D145" s="118"/>
      <c r="E145" s="117"/>
      <c r="F145" s="118"/>
      <c r="G145" s="94"/>
      <c r="J145" s="251" t="s">
        <v>136</v>
      </c>
      <c r="K145" s="252"/>
      <c r="L145" s="253"/>
      <c r="M145" s="251"/>
      <c r="N145" s="260"/>
      <c r="O145" s="251"/>
      <c r="P145" s="252"/>
      <c r="Q145" s="260"/>
      <c r="R145" s="251"/>
      <c r="S145" s="260"/>
      <c r="T145" s="251"/>
      <c r="U145" s="252"/>
      <c r="V145" s="260"/>
    </row>
    <row r="146" spans="2:22" ht="20.25">
      <c r="B146" s="95" t="s">
        <v>120</v>
      </c>
      <c r="C146" s="117"/>
      <c r="D146" s="118"/>
      <c r="E146" s="117"/>
      <c r="F146" s="118"/>
      <c r="G146" s="94"/>
      <c r="J146" s="251" t="s">
        <v>137</v>
      </c>
      <c r="K146" s="252"/>
      <c r="L146" s="253"/>
      <c r="M146" s="251"/>
      <c r="N146" s="260"/>
      <c r="O146" s="251"/>
      <c r="P146" s="252"/>
      <c r="Q146" s="260"/>
      <c r="R146" s="251"/>
      <c r="S146" s="260"/>
      <c r="T146" s="251"/>
      <c r="U146" s="252"/>
      <c r="V146" s="260"/>
    </row>
    <row r="147" spans="2:22" ht="20.25">
      <c r="B147" s="95" t="s">
        <v>121</v>
      </c>
      <c r="C147" s="117"/>
      <c r="D147" s="118"/>
      <c r="E147" s="117"/>
      <c r="F147" s="118"/>
      <c r="G147" s="94"/>
      <c r="J147" s="251" t="s">
        <v>138</v>
      </c>
      <c r="K147" s="252"/>
      <c r="L147" s="253"/>
      <c r="M147" s="251"/>
      <c r="N147" s="260"/>
      <c r="O147" s="251"/>
      <c r="P147" s="252"/>
      <c r="Q147" s="260"/>
      <c r="R147" s="251"/>
      <c r="S147" s="260"/>
      <c r="T147" s="251"/>
      <c r="U147" s="252"/>
      <c r="V147" s="260"/>
    </row>
    <row r="148" spans="2:22" ht="20.25">
      <c r="B148" s="95" t="s">
        <v>122</v>
      </c>
      <c r="C148" s="117"/>
      <c r="D148" s="118"/>
      <c r="E148" s="117"/>
      <c r="F148" s="118"/>
      <c r="G148" s="94"/>
      <c r="J148" s="251" t="s">
        <v>139</v>
      </c>
      <c r="K148" s="252"/>
      <c r="L148" s="253"/>
      <c r="M148" s="251"/>
      <c r="N148" s="260"/>
      <c r="O148" s="251"/>
      <c r="P148" s="252"/>
      <c r="Q148" s="260"/>
      <c r="R148" s="251"/>
      <c r="S148" s="260"/>
      <c r="T148" s="251"/>
      <c r="U148" s="252"/>
      <c r="V148" s="260"/>
    </row>
    <row r="149" spans="2:22" ht="20.25">
      <c r="B149" s="95" t="s">
        <v>86</v>
      </c>
      <c r="C149" s="117"/>
      <c r="D149" s="118"/>
      <c r="E149" s="117"/>
      <c r="F149" s="118"/>
      <c r="G149" s="94"/>
      <c r="J149" s="251" t="s">
        <v>140</v>
      </c>
      <c r="K149" s="252"/>
      <c r="L149" s="253"/>
      <c r="M149" s="251"/>
      <c r="N149" s="260"/>
      <c r="O149" s="251"/>
      <c r="P149" s="252"/>
      <c r="Q149" s="260"/>
      <c r="R149" s="251"/>
      <c r="S149" s="260"/>
      <c r="T149" s="251"/>
      <c r="U149" s="252"/>
      <c r="V149" s="260"/>
    </row>
    <row r="150" spans="2:22" ht="20.25">
      <c r="B150" s="95" t="s">
        <v>123</v>
      </c>
      <c r="C150" s="117"/>
      <c r="D150" s="118"/>
      <c r="E150" s="117"/>
      <c r="F150" s="118"/>
      <c r="G150" s="94"/>
      <c r="J150" s="251" t="s">
        <v>154</v>
      </c>
      <c r="K150" s="252"/>
      <c r="L150" s="253"/>
      <c r="M150" s="251"/>
      <c r="N150" s="260"/>
      <c r="O150" s="251"/>
      <c r="P150" s="252"/>
      <c r="Q150" s="260"/>
      <c r="R150" s="251"/>
      <c r="S150" s="260"/>
      <c r="T150" s="251"/>
      <c r="U150" s="252"/>
      <c r="V150" s="260"/>
    </row>
    <row r="151" spans="2:22" ht="21" thickBot="1">
      <c r="B151" s="95" t="s">
        <v>124</v>
      </c>
      <c r="C151" s="117"/>
      <c r="D151" s="118"/>
      <c r="E151" s="117"/>
      <c r="F151" s="118"/>
      <c r="G151" s="94"/>
      <c r="J151" s="257" t="s">
        <v>141</v>
      </c>
      <c r="K151" s="258"/>
      <c r="L151" s="259"/>
      <c r="M151" s="257"/>
      <c r="N151" s="261"/>
      <c r="O151" s="257"/>
      <c r="P151" s="258"/>
      <c r="Q151" s="261"/>
      <c r="R151" s="257"/>
      <c r="S151" s="261"/>
      <c r="T151" s="257"/>
      <c r="U151" s="258"/>
      <c r="V151" s="261"/>
    </row>
    <row r="152" spans="2:22" ht="20.25">
      <c r="B152" s="95" t="s">
        <v>125</v>
      </c>
      <c r="C152" s="117"/>
      <c r="D152" s="118"/>
      <c r="E152" s="117"/>
      <c r="F152" s="118"/>
      <c r="G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</row>
    <row r="153" spans="2:22" ht="20.25">
      <c r="B153" s="95" t="s">
        <v>126</v>
      </c>
      <c r="C153" s="117"/>
      <c r="D153" s="118"/>
      <c r="E153" s="117"/>
      <c r="F153" s="118"/>
      <c r="G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</row>
    <row r="154" spans="2:22" ht="20.25">
      <c r="B154" s="95" t="s">
        <v>127</v>
      </c>
      <c r="C154" s="117"/>
      <c r="D154" s="118"/>
      <c r="E154" s="117"/>
      <c r="F154" s="118"/>
      <c r="G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</row>
    <row r="155" spans="2:22" ht="20.25">
      <c r="B155" s="95" t="s">
        <v>128</v>
      </c>
      <c r="C155" s="117"/>
      <c r="D155" s="118"/>
      <c r="E155" s="117"/>
      <c r="F155" s="118"/>
      <c r="G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</row>
    <row r="156" spans="2:22" ht="20.25">
      <c r="B156" s="95" t="s">
        <v>129</v>
      </c>
      <c r="C156" s="117"/>
      <c r="D156" s="118"/>
      <c r="E156" s="117"/>
      <c r="F156" s="118"/>
      <c r="G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</row>
    <row r="157" spans="2:22" ht="21" thickBot="1">
      <c r="B157" s="96"/>
      <c r="C157" s="115"/>
      <c r="D157" s="116"/>
      <c r="E157" s="115"/>
      <c r="F157" s="116"/>
      <c r="G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</row>
    <row r="158" spans="2:7" ht="21" thickBot="1">
      <c r="B158" s="94"/>
      <c r="C158" s="94"/>
      <c r="D158" s="94"/>
      <c r="E158" s="94"/>
      <c r="F158" s="94"/>
      <c r="G158" s="94"/>
    </row>
    <row r="159" spans="2:7" ht="21" thickBot="1">
      <c r="B159" s="262" t="s">
        <v>142</v>
      </c>
      <c r="C159" s="263"/>
      <c r="D159" s="264"/>
      <c r="E159" s="94"/>
      <c r="F159" s="94"/>
      <c r="G159" s="94"/>
    </row>
    <row r="160" spans="2:7" ht="20.25">
      <c r="B160" s="100" t="s">
        <v>143</v>
      </c>
      <c r="C160" s="127"/>
      <c r="D160" s="129"/>
      <c r="E160" s="94"/>
      <c r="F160" s="94"/>
      <c r="G160" s="94"/>
    </row>
    <row r="161" spans="2:7" ht="20.25">
      <c r="B161" s="101" t="s">
        <v>144</v>
      </c>
      <c r="C161" s="252"/>
      <c r="D161" s="260"/>
      <c r="E161" s="94"/>
      <c r="F161" s="94"/>
      <c r="G161" s="94"/>
    </row>
    <row r="162" spans="2:7" ht="21" thickBot="1">
      <c r="B162" s="102" t="s">
        <v>145</v>
      </c>
      <c r="C162" s="258"/>
      <c r="D162" s="261"/>
      <c r="E162" s="94"/>
      <c r="F162" s="94"/>
      <c r="G162" s="94"/>
    </row>
    <row r="163" spans="2:7" ht="21" thickBot="1">
      <c r="B163" s="94"/>
      <c r="C163" s="94"/>
      <c r="D163" s="94"/>
      <c r="E163" s="94"/>
      <c r="F163" s="94"/>
      <c r="G163" s="94"/>
    </row>
    <row r="164" spans="2:12" ht="21" thickBot="1">
      <c r="B164" s="132" t="s">
        <v>146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4"/>
    </row>
    <row r="165" spans="2:12" ht="21" thickBot="1">
      <c r="B165" s="123"/>
      <c r="C165" s="125"/>
      <c r="D165" s="123" t="s">
        <v>150</v>
      </c>
      <c r="E165" s="124"/>
      <c r="F165" s="123" t="s">
        <v>151</v>
      </c>
      <c r="G165" s="124"/>
      <c r="H165" s="125" t="s">
        <v>152</v>
      </c>
      <c r="I165" s="125"/>
      <c r="J165" s="125"/>
      <c r="K165" s="125"/>
      <c r="L165" s="124"/>
    </row>
    <row r="166" spans="2:12" ht="20.25">
      <c r="B166" s="126" t="s">
        <v>147</v>
      </c>
      <c r="C166" s="128"/>
      <c r="D166" s="126"/>
      <c r="E166" s="129"/>
      <c r="F166" s="126"/>
      <c r="G166" s="129"/>
      <c r="H166" s="271"/>
      <c r="I166" s="272"/>
      <c r="J166" s="272"/>
      <c r="K166" s="272"/>
      <c r="L166" s="273"/>
    </row>
    <row r="167" spans="2:12" ht="20.25">
      <c r="B167" s="251" t="s">
        <v>148</v>
      </c>
      <c r="C167" s="253"/>
      <c r="D167" s="251"/>
      <c r="E167" s="260"/>
      <c r="F167" s="251"/>
      <c r="G167" s="260"/>
      <c r="H167" s="274"/>
      <c r="I167" s="275"/>
      <c r="J167" s="275"/>
      <c r="K167" s="275"/>
      <c r="L167" s="276"/>
    </row>
    <row r="168" spans="2:12" ht="21" thickBot="1">
      <c r="B168" s="257" t="s">
        <v>149</v>
      </c>
      <c r="C168" s="259"/>
      <c r="D168" s="257"/>
      <c r="E168" s="261"/>
      <c r="F168" s="257"/>
      <c r="G168" s="261"/>
      <c r="H168" s="265"/>
      <c r="I168" s="266"/>
      <c r="J168" s="266"/>
      <c r="K168" s="266"/>
      <c r="L168" s="267"/>
    </row>
    <row r="169" spans="2:7" ht="20.25">
      <c r="B169" s="94"/>
      <c r="C169" s="94"/>
      <c r="D169" s="94"/>
      <c r="E169" s="94"/>
      <c r="F169" s="94"/>
      <c r="G169" s="94"/>
    </row>
  </sheetData>
  <sheetProtection/>
  <mergeCells count="350">
    <mergeCell ref="D112:V112"/>
    <mergeCell ref="D113:V113"/>
    <mergeCell ref="D114:V114"/>
    <mergeCell ref="D115:V115"/>
    <mergeCell ref="D116:V116"/>
    <mergeCell ref="D117:V117"/>
    <mergeCell ref="B165:C165"/>
    <mergeCell ref="C162:D162"/>
    <mergeCell ref="B166:C166"/>
    <mergeCell ref="D133:V133"/>
    <mergeCell ref="D134:V134"/>
    <mergeCell ref="D135:V135"/>
    <mergeCell ref="D136:V136"/>
    <mergeCell ref="F168:G168"/>
    <mergeCell ref="B167:C167"/>
    <mergeCell ref="B168:C168"/>
    <mergeCell ref="E76:G76"/>
    <mergeCell ref="N49:W49"/>
    <mergeCell ref="H166:L166"/>
    <mergeCell ref="H167:L167"/>
    <mergeCell ref="F165:G165"/>
    <mergeCell ref="H165:L165"/>
    <mergeCell ref="B164:L164"/>
    <mergeCell ref="D168:E168"/>
    <mergeCell ref="T151:V151"/>
    <mergeCell ref="B159:D159"/>
    <mergeCell ref="C160:D160"/>
    <mergeCell ref="C161:D161"/>
    <mergeCell ref="M151:N151"/>
    <mergeCell ref="C151:D151"/>
    <mergeCell ref="H168:L168"/>
    <mergeCell ref="F166:G166"/>
    <mergeCell ref="F167:G167"/>
    <mergeCell ref="O149:Q149"/>
    <mergeCell ref="O150:Q150"/>
    <mergeCell ref="O151:Q151"/>
    <mergeCell ref="D165:E165"/>
    <mergeCell ref="D166:E166"/>
    <mergeCell ref="D167:E167"/>
    <mergeCell ref="T146:V146"/>
    <mergeCell ref="T147:V147"/>
    <mergeCell ref="T148:V148"/>
    <mergeCell ref="T149:V149"/>
    <mergeCell ref="E151:F151"/>
    <mergeCell ref="C152:D152"/>
    <mergeCell ref="E152:F152"/>
    <mergeCell ref="R149:S149"/>
    <mergeCell ref="R150:S150"/>
    <mergeCell ref="R151:S151"/>
    <mergeCell ref="T150:V150"/>
    <mergeCell ref="R145:S145"/>
    <mergeCell ref="R146:S146"/>
    <mergeCell ref="R147:S147"/>
    <mergeCell ref="R148:S148"/>
    <mergeCell ref="O144:Q144"/>
    <mergeCell ref="O145:Q145"/>
    <mergeCell ref="O146:Q146"/>
    <mergeCell ref="O147:Q147"/>
    <mergeCell ref="O148:Q148"/>
    <mergeCell ref="J149:L149"/>
    <mergeCell ref="J150:L150"/>
    <mergeCell ref="J151:L151"/>
    <mergeCell ref="M144:N144"/>
    <mergeCell ref="M145:N145"/>
    <mergeCell ref="M146:N146"/>
    <mergeCell ref="M147:N147"/>
    <mergeCell ref="M148:N148"/>
    <mergeCell ref="M149:N149"/>
    <mergeCell ref="M150:N150"/>
    <mergeCell ref="J146:L146"/>
    <mergeCell ref="J147:L147"/>
    <mergeCell ref="J148:L148"/>
    <mergeCell ref="S95:U95"/>
    <mergeCell ref="V95:W95"/>
    <mergeCell ref="S101:U101"/>
    <mergeCell ref="V101:W101"/>
    <mergeCell ref="V97:W97"/>
    <mergeCell ref="V98:W98"/>
    <mergeCell ref="T144:V144"/>
    <mergeCell ref="V99:W99"/>
    <mergeCell ref="V100:W100"/>
    <mergeCell ref="S98:U98"/>
    <mergeCell ref="S100:U100"/>
    <mergeCell ref="S93:U93"/>
    <mergeCell ref="S94:U94"/>
    <mergeCell ref="V93:W93"/>
    <mergeCell ref="V94:W94"/>
    <mergeCell ref="S89:T89"/>
    <mergeCell ref="S88:T88"/>
    <mergeCell ref="O89:R89"/>
    <mergeCell ref="S72:T72"/>
    <mergeCell ref="S73:T73"/>
    <mergeCell ref="S86:T86"/>
    <mergeCell ref="S87:T87"/>
    <mergeCell ref="S81:T81"/>
    <mergeCell ref="S82:T82"/>
    <mergeCell ref="S83:T83"/>
    <mergeCell ref="C100:D100"/>
    <mergeCell ref="C101:D101"/>
    <mergeCell ref="N56:R56"/>
    <mergeCell ref="B92:L92"/>
    <mergeCell ref="B99:D99"/>
    <mergeCell ref="B79:K79"/>
    <mergeCell ref="B85:K85"/>
    <mergeCell ref="O70:Z70"/>
    <mergeCell ref="E72:G72"/>
    <mergeCell ref="E73:G73"/>
    <mergeCell ref="Y85:Z85"/>
    <mergeCell ref="Y86:Z86"/>
    <mergeCell ref="Y87:Z87"/>
    <mergeCell ref="Y88:Z88"/>
    <mergeCell ref="Y81:Z81"/>
    <mergeCell ref="Y82:Z82"/>
    <mergeCell ref="Y83:Z83"/>
    <mergeCell ref="Y84:Z84"/>
    <mergeCell ref="W89:X89"/>
    <mergeCell ref="Y72:Z72"/>
    <mergeCell ref="Y73:Z73"/>
    <mergeCell ref="Y74:Z74"/>
    <mergeCell ref="Y75:Z75"/>
    <mergeCell ref="Y76:Z76"/>
    <mergeCell ref="Y77:Z77"/>
    <mergeCell ref="Y78:Z78"/>
    <mergeCell ref="Y79:Z79"/>
    <mergeCell ref="Y80:Z80"/>
    <mergeCell ref="W85:X85"/>
    <mergeCell ref="W86:X86"/>
    <mergeCell ref="W87:X87"/>
    <mergeCell ref="W88:X88"/>
    <mergeCell ref="W81:X81"/>
    <mergeCell ref="W82:X82"/>
    <mergeCell ref="W83:X83"/>
    <mergeCell ref="W84:X84"/>
    <mergeCell ref="U89:V89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U85:V85"/>
    <mergeCell ref="U86:V86"/>
    <mergeCell ref="U87:V87"/>
    <mergeCell ref="U88:V88"/>
    <mergeCell ref="U78:V78"/>
    <mergeCell ref="U79:V79"/>
    <mergeCell ref="S84:T84"/>
    <mergeCell ref="S75:T75"/>
    <mergeCell ref="S76:T76"/>
    <mergeCell ref="S77:T77"/>
    <mergeCell ref="U81:V81"/>
    <mergeCell ref="U82:V82"/>
    <mergeCell ref="U83:V83"/>
    <mergeCell ref="U84:V84"/>
    <mergeCell ref="S85:T85"/>
    <mergeCell ref="O86:R86"/>
    <mergeCell ref="O87:R87"/>
    <mergeCell ref="U75:V75"/>
    <mergeCell ref="S78:T78"/>
    <mergeCell ref="S79:T79"/>
    <mergeCell ref="S80:T80"/>
    <mergeCell ref="U80:V80"/>
    <mergeCell ref="U76:V76"/>
    <mergeCell ref="U77:V77"/>
    <mergeCell ref="O88:R88"/>
    <mergeCell ref="O81:R81"/>
    <mergeCell ref="O82:R82"/>
    <mergeCell ref="O83:R83"/>
    <mergeCell ref="O84:R84"/>
    <mergeCell ref="O85:R85"/>
    <mergeCell ref="I94:J94"/>
    <mergeCell ref="K94:L94"/>
    <mergeCell ref="H80:I80"/>
    <mergeCell ref="J80:K80"/>
    <mergeCell ref="H86:I86"/>
    <mergeCell ref="J86:K86"/>
    <mergeCell ref="Y71:Z71"/>
    <mergeCell ref="O72:R72"/>
    <mergeCell ref="O73:R73"/>
    <mergeCell ref="O74:R74"/>
    <mergeCell ref="S74:T74"/>
    <mergeCell ref="U72:V72"/>
    <mergeCell ref="U73:V73"/>
    <mergeCell ref="U74:V74"/>
    <mergeCell ref="W71:X71"/>
    <mergeCell ref="F96:H96"/>
    <mergeCell ref="U71:V71"/>
    <mergeCell ref="O75:R75"/>
    <mergeCell ref="O76:R76"/>
    <mergeCell ref="O71:R71"/>
    <mergeCell ref="S71:T71"/>
    <mergeCell ref="O77:R77"/>
    <mergeCell ref="O78:R78"/>
    <mergeCell ref="O79:R79"/>
    <mergeCell ref="O80:R80"/>
    <mergeCell ref="J81:K81"/>
    <mergeCell ref="H82:I82"/>
    <mergeCell ref="J82:K82"/>
    <mergeCell ref="H83:I83"/>
    <mergeCell ref="J83:K83"/>
    <mergeCell ref="B89:D89"/>
    <mergeCell ref="E87:G87"/>
    <mergeCell ref="E88:G88"/>
    <mergeCell ref="E89:G89"/>
    <mergeCell ref="B87:D87"/>
    <mergeCell ref="B88:D88"/>
    <mergeCell ref="H89:I89"/>
    <mergeCell ref="J89:K89"/>
    <mergeCell ref="E81:G81"/>
    <mergeCell ref="E83:G83"/>
    <mergeCell ref="E82:G82"/>
    <mergeCell ref="H81:I81"/>
    <mergeCell ref="H88:I88"/>
    <mergeCell ref="J88:K88"/>
    <mergeCell ref="H87:I87"/>
    <mergeCell ref="J87:K87"/>
    <mergeCell ref="G58:H59"/>
    <mergeCell ref="G60:H61"/>
    <mergeCell ref="B55:D55"/>
    <mergeCell ref="B86:D86"/>
    <mergeCell ref="E86:G86"/>
    <mergeCell ref="B81:D81"/>
    <mergeCell ref="B82:D82"/>
    <mergeCell ref="B83:D83"/>
    <mergeCell ref="E74:G74"/>
    <mergeCell ref="E75:G75"/>
    <mergeCell ref="G51:H51"/>
    <mergeCell ref="G52:H52"/>
    <mergeCell ref="G53:H53"/>
    <mergeCell ref="B80:D80"/>
    <mergeCell ref="E80:G80"/>
    <mergeCell ref="G54:H54"/>
    <mergeCell ref="B58:D59"/>
    <mergeCell ref="B60:D61"/>
    <mergeCell ref="E58:F59"/>
    <mergeCell ref="E60:F61"/>
    <mergeCell ref="B76:D76"/>
    <mergeCell ref="E50:F50"/>
    <mergeCell ref="E51:F51"/>
    <mergeCell ref="E52:F52"/>
    <mergeCell ref="E53:F53"/>
    <mergeCell ref="E54:F54"/>
    <mergeCell ref="B71:G71"/>
    <mergeCell ref="B72:D72"/>
    <mergeCell ref="B73:D73"/>
    <mergeCell ref="B74:D74"/>
    <mergeCell ref="T50:W50"/>
    <mergeCell ref="B75:D75"/>
    <mergeCell ref="N51:R51"/>
    <mergeCell ref="N52:R52"/>
    <mergeCell ref="N53:R53"/>
    <mergeCell ref="N54:R54"/>
    <mergeCell ref="N55:R55"/>
    <mergeCell ref="E55:F55"/>
    <mergeCell ref="G55:H55"/>
    <mergeCell ref="G50:H50"/>
    <mergeCell ref="T54:W55"/>
    <mergeCell ref="E1:Q1"/>
    <mergeCell ref="D3:E3"/>
    <mergeCell ref="I3:K3"/>
    <mergeCell ref="F3:G3"/>
    <mergeCell ref="L3:R3"/>
    <mergeCell ref="B53:D53"/>
    <mergeCell ref="B54:D54"/>
    <mergeCell ref="B48:E48"/>
    <mergeCell ref="A41:B41"/>
    <mergeCell ref="Y39:Z39"/>
    <mergeCell ref="B51:D51"/>
    <mergeCell ref="B52:D52"/>
    <mergeCell ref="B50:D50"/>
    <mergeCell ref="C41:D41"/>
    <mergeCell ref="C42:D42"/>
    <mergeCell ref="C43:D43"/>
    <mergeCell ref="T51:W51"/>
    <mergeCell ref="T52:W53"/>
    <mergeCell ref="N50:R50"/>
    <mergeCell ref="S92:W92"/>
    <mergeCell ref="C106:V106"/>
    <mergeCell ref="I95:J95"/>
    <mergeCell ref="K95:L95"/>
    <mergeCell ref="F93:H93"/>
    <mergeCell ref="I93:J93"/>
    <mergeCell ref="K93:L93"/>
    <mergeCell ref="I96:J96"/>
    <mergeCell ref="K96:L96"/>
    <mergeCell ref="C94:E94"/>
    <mergeCell ref="D107:V107"/>
    <mergeCell ref="D108:V108"/>
    <mergeCell ref="D109:V109"/>
    <mergeCell ref="D110:V110"/>
    <mergeCell ref="D111:V111"/>
    <mergeCell ref="C95:E95"/>
    <mergeCell ref="C96:E96"/>
    <mergeCell ref="F94:H94"/>
    <mergeCell ref="F95:H95"/>
    <mergeCell ref="C145:D145"/>
    <mergeCell ref="E145:F145"/>
    <mergeCell ref="J142:V142"/>
    <mergeCell ref="J143:L143"/>
    <mergeCell ref="M143:N143"/>
    <mergeCell ref="O143:Q143"/>
    <mergeCell ref="E143:F143"/>
    <mergeCell ref="B142:F142"/>
    <mergeCell ref="J145:L145"/>
    <mergeCell ref="T145:V145"/>
    <mergeCell ref="D118:V118"/>
    <mergeCell ref="D119:V119"/>
    <mergeCell ref="D120:V120"/>
    <mergeCell ref="D121:V121"/>
    <mergeCell ref="D122:V122"/>
    <mergeCell ref="D123:V123"/>
    <mergeCell ref="D124:V124"/>
    <mergeCell ref="D125:V125"/>
    <mergeCell ref="D126:V126"/>
    <mergeCell ref="D128:V128"/>
    <mergeCell ref="D127:V127"/>
    <mergeCell ref="D129:V129"/>
    <mergeCell ref="D130:V130"/>
    <mergeCell ref="D131:V131"/>
    <mergeCell ref="D132:V132"/>
    <mergeCell ref="C144:D144"/>
    <mergeCell ref="E144:F144"/>
    <mergeCell ref="R143:S143"/>
    <mergeCell ref="T143:V143"/>
    <mergeCell ref="J144:L144"/>
    <mergeCell ref="R144:S144"/>
    <mergeCell ref="C143:D143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E153:F153"/>
    <mergeCell ref="C154:D154"/>
    <mergeCell ref="E154:F154"/>
    <mergeCell ref="C153:D153"/>
    <mergeCell ref="C157:D157"/>
    <mergeCell ref="E157:F157"/>
    <mergeCell ref="C155:D155"/>
    <mergeCell ref="E155:F155"/>
    <mergeCell ref="C156:D156"/>
    <mergeCell ref="E156:F156"/>
  </mergeCells>
  <printOptions horizontalCentered="1"/>
  <pageMargins left="0.17" right="0.23" top="0.3937007874015748" bottom="0.3937007874015748" header="0.5118110236220472" footer="0.5118110236220472"/>
  <pageSetup horizontalDpi="600" verticalDpi="600" orientation="landscape" paperSize="9" scale="65" r:id="rId1"/>
  <rowBreaks count="2" manualBreakCount="2">
    <brk id="67" max="25" man="1"/>
    <brk id="17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>
        <v>1</v>
      </c>
      <c r="B1" t="s">
        <v>262</v>
      </c>
    </row>
    <row r="2" spans="1:2" ht="12.75">
      <c r="A2" s="107">
        <v>2</v>
      </c>
      <c r="B2" t="s">
        <v>263</v>
      </c>
    </row>
    <row r="3" spans="1:2" ht="12.75">
      <c r="A3" s="107">
        <v>3</v>
      </c>
      <c r="B3" s="1" t="s">
        <v>264</v>
      </c>
    </row>
    <row r="4" spans="1:2" ht="12.75">
      <c r="A4" s="107">
        <v>4</v>
      </c>
      <c r="B4" s="1" t="s">
        <v>155</v>
      </c>
    </row>
    <row r="5" spans="1:2" ht="12.75">
      <c r="A5" s="107">
        <v>5</v>
      </c>
      <c r="B5" s="1" t="s">
        <v>156</v>
      </c>
    </row>
    <row r="6" spans="1:9" ht="12.75">
      <c r="A6" s="107">
        <v>6</v>
      </c>
      <c r="B6" t="s">
        <v>157</v>
      </c>
      <c r="I6" s="108"/>
    </row>
    <row r="7" spans="1:2" ht="12.75">
      <c r="A7" s="107">
        <v>7</v>
      </c>
      <c r="B7" t="s">
        <v>158</v>
      </c>
    </row>
    <row r="8" spans="1:2" ht="12.75">
      <c r="A8" s="107">
        <v>8</v>
      </c>
      <c r="B8" t="s">
        <v>159</v>
      </c>
    </row>
    <row r="9" spans="1:2" ht="12.75">
      <c r="A9" s="107">
        <v>9</v>
      </c>
      <c r="B9" t="s">
        <v>160</v>
      </c>
    </row>
    <row r="10" spans="1:2" ht="12.75">
      <c r="A10" s="107">
        <v>10</v>
      </c>
      <c r="B10" t="s">
        <v>161</v>
      </c>
    </row>
    <row r="11" spans="1:2" ht="12.75">
      <c r="A11" s="107">
        <v>11</v>
      </c>
      <c r="B11" t="s">
        <v>162</v>
      </c>
    </row>
    <row r="12" spans="1:2" ht="12.75">
      <c r="A12" s="107">
        <v>12</v>
      </c>
      <c r="B12" t="s">
        <v>163</v>
      </c>
    </row>
    <row r="13" spans="1:2" ht="12.75">
      <c r="A13" s="107">
        <v>13</v>
      </c>
      <c r="B13" t="s">
        <v>164</v>
      </c>
    </row>
    <row r="14" spans="1:2" ht="12.75">
      <c r="A14" s="107">
        <v>14</v>
      </c>
      <c r="B14" t="s">
        <v>165</v>
      </c>
    </row>
    <row r="15" spans="1:2" ht="12.75">
      <c r="A15" s="107">
        <v>15</v>
      </c>
      <c r="B15" t="s">
        <v>166</v>
      </c>
    </row>
    <row r="16" spans="1:2" ht="12.75">
      <c r="A16" s="107">
        <v>16</v>
      </c>
      <c r="B16" t="s">
        <v>167</v>
      </c>
    </row>
    <row r="17" spans="1:2" ht="12.75">
      <c r="A17" s="107">
        <v>17</v>
      </c>
      <c r="B17" t="s">
        <v>168</v>
      </c>
    </row>
    <row r="18" spans="1:2" ht="12.75">
      <c r="A18" s="107">
        <v>18</v>
      </c>
      <c r="B18" t="s">
        <v>169</v>
      </c>
    </row>
    <row r="19" spans="1:2" ht="12.75">
      <c r="A19" s="107">
        <v>19</v>
      </c>
      <c r="B19" s="1" t="s">
        <v>170</v>
      </c>
    </row>
    <row r="20" spans="1:2" ht="12.75">
      <c r="A20" s="107">
        <v>20</v>
      </c>
      <c r="B20" s="1" t="s">
        <v>171</v>
      </c>
    </row>
    <row r="21" spans="1:2" ht="12.75">
      <c r="A21" s="107">
        <v>21</v>
      </c>
      <c r="B21" s="1" t="s">
        <v>172</v>
      </c>
    </row>
    <row r="22" spans="1:2" ht="12.75">
      <c r="A22" s="107">
        <v>22</v>
      </c>
      <c r="B22" s="1" t="s">
        <v>173</v>
      </c>
    </row>
    <row r="23" spans="1:2" ht="12.75">
      <c r="A23" s="107">
        <v>23</v>
      </c>
      <c r="B23" s="1" t="s">
        <v>174</v>
      </c>
    </row>
    <row r="24" spans="1:2" ht="12.75">
      <c r="A24" s="107">
        <v>24</v>
      </c>
      <c r="B24" s="1" t="s">
        <v>175</v>
      </c>
    </row>
    <row r="25" spans="1:2" ht="12.75">
      <c r="A25" s="107">
        <v>25</v>
      </c>
      <c r="B25" t="s">
        <v>176</v>
      </c>
    </row>
    <row r="26" spans="1:2" ht="12.75">
      <c r="A26" s="107">
        <v>26</v>
      </c>
      <c r="B26" t="s">
        <v>177</v>
      </c>
    </row>
    <row r="27" spans="1:2" ht="12.75">
      <c r="A27" s="107">
        <v>27</v>
      </c>
      <c r="B27" s="1" t="s">
        <v>178</v>
      </c>
    </row>
    <row r="28" spans="1:2" ht="12.75">
      <c r="A28" s="107">
        <v>28</v>
      </c>
      <c r="B28" s="1" t="s">
        <v>179</v>
      </c>
    </row>
    <row r="29" spans="1:2" ht="12.75">
      <c r="A29" s="107">
        <v>29</v>
      </c>
      <c r="B29" t="s">
        <v>180</v>
      </c>
    </row>
    <row r="30" spans="1:2" ht="12.75">
      <c r="A30" s="107">
        <v>30</v>
      </c>
      <c r="B30" t="s">
        <v>181</v>
      </c>
    </row>
    <row r="31" spans="1:2" ht="12.75">
      <c r="A31" s="107">
        <v>31</v>
      </c>
      <c r="B31" t="s">
        <v>182</v>
      </c>
    </row>
    <row r="32" spans="1:2" ht="12.75">
      <c r="A32" s="107">
        <v>32</v>
      </c>
      <c r="B32" t="s">
        <v>183</v>
      </c>
    </row>
    <row r="33" spans="1:2" ht="12.75">
      <c r="A33" s="107">
        <v>33</v>
      </c>
      <c r="B33" s="1" t="s">
        <v>184</v>
      </c>
    </row>
    <row r="34" spans="1:2" ht="12.75">
      <c r="A34" s="107">
        <v>34</v>
      </c>
      <c r="B34" s="1" t="s">
        <v>185</v>
      </c>
    </row>
    <row r="35" spans="1:2" ht="12.75">
      <c r="A35" s="107">
        <v>35</v>
      </c>
      <c r="B35" t="s">
        <v>186</v>
      </c>
    </row>
    <row r="36" spans="1:2" ht="12.75">
      <c r="A36" s="107">
        <v>36</v>
      </c>
      <c r="B36" t="s">
        <v>187</v>
      </c>
    </row>
    <row r="37" spans="1:2" ht="12.75">
      <c r="A37" s="107">
        <v>37</v>
      </c>
      <c r="B37" t="s">
        <v>188</v>
      </c>
    </row>
    <row r="38" spans="1:2" ht="12.75">
      <c r="A38" s="107">
        <v>38</v>
      </c>
      <c r="B38" t="s">
        <v>189</v>
      </c>
    </row>
    <row r="39" spans="1:2" ht="12.75">
      <c r="A39" s="107">
        <v>39</v>
      </c>
      <c r="B39" t="s">
        <v>190</v>
      </c>
    </row>
    <row r="40" spans="1:2" ht="12.75">
      <c r="A40" s="107">
        <v>40</v>
      </c>
      <c r="B40" t="s">
        <v>191</v>
      </c>
    </row>
    <row r="41" spans="1:2" ht="12.75">
      <c r="A41" s="107">
        <v>41</v>
      </c>
      <c r="B41" t="s">
        <v>192</v>
      </c>
    </row>
    <row r="42" spans="1:2" ht="12.75">
      <c r="A42" s="107">
        <v>42</v>
      </c>
      <c r="B42" t="s">
        <v>193</v>
      </c>
    </row>
    <row r="43" spans="1:2" ht="12.75">
      <c r="A43" s="107">
        <v>43</v>
      </c>
      <c r="B43" t="s">
        <v>194</v>
      </c>
    </row>
    <row r="44" spans="1:2" ht="12.75">
      <c r="A44" s="107">
        <v>44</v>
      </c>
      <c r="B44" t="s">
        <v>195</v>
      </c>
    </row>
    <row r="45" spans="1:2" ht="12.75">
      <c r="A45" s="107">
        <v>45</v>
      </c>
      <c r="B45" t="s">
        <v>196</v>
      </c>
    </row>
    <row r="46" spans="1:2" ht="12.75">
      <c r="A46" s="107">
        <v>46</v>
      </c>
      <c r="B46" t="s">
        <v>197</v>
      </c>
    </row>
    <row r="47" spans="1:2" ht="12.75">
      <c r="A47" s="107">
        <v>47</v>
      </c>
      <c r="B47" t="s">
        <v>198</v>
      </c>
    </row>
    <row r="48" spans="1:2" ht="12.75">
      <c r="A48" s="107">
        <v>48</v>
      </c>
      <c r="B48" t="s">
        <v>199</v>
      </c>
    </row>
    <row r="49" spans="1:2" ht="12.75">
      <c r="A49" s="107">
        <v>49</v>
      </c>
      <c r="B49" t="s">
        <v>200</v>
      </c>
    </row>
    <row r="50" spans="1:2" ht="12.75">
      <c r="A50" s="107">
        <v>50</v>
      </c>
      <c r="B50" t="s">
        <v>201</v>
      </c>
    </row>
    <row r="51" spans="1:2" ht="12.75">
      <c r="A51" s="107">
        <v>51</v>
      </c>
      <c r="B51" t="s">
        <v>202</v>
      </c>
    </row>
    <row r="52" spans="1:2" ht="12.75">
      <c r="A52" s="107">
        <v>52</v>
      </c>
      <c r="B52" t="s">
        <v>203</v>
      </c>
    </row>
    <row r="53" spans="1:2" ht="12.75">
      <c r="A53" s="107">
        <v>53</v>
      </c>
      <c r="B53" t="s">
        <v>204</v>
      </c>
    </row>
    <row r="54" spans="1:2" ht="12.75">
      <c r="A54" s="109">
        <v>54</v>
      </c>
      <c r="B54" t="s">
        <v>205</v>
      </c>
    </row>
    <row r="55" spans="1:2" ht="12.75">
      <c r="A55" s="109">
        <v>55</v>
      </c>
      <c r="B55" t="s">
        <v>206</v>
      </c>
    </row>
    <row r="56" spans="1:2" ht="12.75">
      <c r="A56" s="109">
        <v>56</v>
      </c>
      <c r="B56" t="s">
        <v>207</v>
      </c>
    </row>
    <row r="57" spans="1:2" ht="12.75">
      <c r="A57" s="109">
        <v>57</v>
      </c>
      <c r="B57" t="s">
        <v>208</v>
      </c>
    </row>
    <row r="58" spans="1:2" ht="12.75">
      <c r="A58" s="109">
        <v>58</v>
      </c>
      <c r="B58" t="s">
        <v>209</v>
      </c>
    </row>
    <row r="59" spans="1:2" ht="12.75">
      <c r="A59" s="109">
        <v>50</v>
      </c>
      <c r="B59" t="s">
        <v>210</v>
      </c>
    </row>
    <row r="60" spans="1:2" ht="12.75">
      <c r="A60" s="109">
        <v>60</v>
      </c>
      <c r="B60" t="s">
        <v>211</v>
      </c>
    </row>
    <row r="61" spans="1:2" ht="12.75">
      <c r="A61" s="109">
        <v>61</v>
      </c>
      <c r="B61" t="s">
        <v>212</v>
      </c>
    </row>
    <row r="62" spans="1:2" ht="12.75">
      <c r="A62" s="109">
        <v>62</v>
      </c>
      <c r="B62" t="s">
        <v>213</v>
      </c>
    </row>
    <row r="63" spans="1:2" ht="12.75">
      <c r="A63" s="109">
        <v>63</v>
      </c>
      <c r="B63" t="s">
        <v>214</v>
      </c>
    </row>
    <row r="64" spans="1:2" ht="12.75">
      <c r="A64" s="110">
        <v>64</v>
      </c>
      <c r="B64" t="s">
        <v>215</v>
      </c>
    </row>
    <row r="65" spans="1:2" ht="12.75">
      <c r="A65" s="110">
        <v>65</v>
      </c>
      <c r="B65" t="s">
        <v>216</v>
      </c>
    </row>
    <row r="66" spans="1:2" ht="12.75">
      <c r="A66" s="110">
        <v>66</v>
      </c>
      <c r="B66" t="s">
        <v>217</v>
      </c>
    </row>
    <row r="67" spans="1:2" ht="12.75">
      <c r="A67" s="110">
        <v>67</v>
      </c>
      <c r="B67" t="s">
        <v>199</v>
      </c>
    </row>
    <row r="68" spans="1:2" ht="12.75">
      <c r="A68" s="110">
        <v>68</v>
      </c>
      <c r="B68" t="s">
        <v>218</v>
      </c>
    </row>
    <row r="69" spans="1:2" ht="12.75">
      <c r="A69" s="110">
        <v>69</v>
      </c>
      <c r="B69" t="s">
        <v>219</v>
      </c>
    </row>
    <row r="70" spans="1:2" ht="12.75">
      <c r="A70" s="110">
        <v>70</v>
      </c>
      <c r="B70" t="s">
        <v>220</v>
      </c>
    </row>
    <row r="71" spans="1:2" ht="12.75">
      <c r="A71" s="110">
        <v>71</v>
      </c>
      <c r="B71" t="s">
        <v>221</v>
      </c>
    </row>
    <row r="72" spans="1:2" ht="12.75">
      <c r="A72" s="109">
        <v>72</v>
      </c>
      <c r="B72" t="s">
        <v>222</v>
      </c>
    </row>
    <row r="73" spans="1:2" ht="12.75">
      <c r="A73" s="109">
        <v>73</v>
      </c>
      <c r="B73" t="s">
        <v>223</v>
      </c>
    </row>
    <row r="74" spans="1:2" ht="12.75">
      <c r="A74" s="109">
        <v>74</v>
      </c>
      <c r="B74" t="s">
        <v>224</v>
      </c>
    </row>
    <row r="75" spans="1:2" ht="12.75">
      <c r="A75" s="109">
        <v>75</v>
      </c>
      <c r="B75" t="s">
        <v>225</v>
      </c>
    </row>
    <row r="76" spans="1:2" ht="12.75">
      <c r="A76" s="109">
        <v>76</v>
      </c>
      <c r="B76" t="s">
        <v>226</v>
      </c>
    </row>
    <row r="77" spans="1:2" ht="12.75">
      <c r="A77" s="109">
        <v>77</v>
      </c>
      <c r="B77" t="s">
        <v>207</v>
      </c>
    </row>
    <row r="78" spans="1:2" ht="12.75">
      <c r="A78" s="109">
        <v>78</v>
      </c>
      <c r="B78" t="s">
        <v>208</v>
      </c>
    </row>
    <row r="79" spans="1:2" ht="12.75">
      <c r="A79" s="109">
        <v>79</v>
      </c>
      <c r="B79" t="s">
        <v>227</v>
      </c>
    </row>
    <row r="80" spans="1:2" ht="12.75">
      <c r="A80" s="109">
        <v>80</v>
      </c>
      <c r="B80" t="s">
        <v>228</v>
      </c>
    </row>
    <row r="81" spans="1:2" ht="12.75">
      <c r="A81" s="111">
        <v>81</v>
      </c>
      <c r="B81" t="s">
        <v>229</v>
      </c>
    </row>
    <row r="82" spans="1:2" ht="12.75">
      <c r="A82" s="111">
        <v>82</v>
      </c>
      <c r="B82" t="s">
        <v>230</v>
      </c>
    </row>
    <row r="83" spans="1:2" ht="12.75">
      <c r="A83" s="111">
        <v>83</v>
      </c>
      <c r="B83" t="s">
        <v>231</v>
      </c>
    </row>
    <row r="84" spans="1:2" ht="12.75">
      <c r="A84" s="111">
        <v>84</v>
      </c>
      <c r="B84" t="s">
        <v>232</v>
      </c>
    </row>
    <row r="85" spans="1:2" ht="12.75">
      <c r="A85" s="111">
        <v>85</v>
      </c>
      <c r="B85" t="s">
        <v>233</v>
      </c>
    </row>
    <row r="86" spans="1:2" ht="12.75">
      <c r="A86" s="111">
        <v>86</v>
      </c>
      <c r="B86" t="s">
        <v>234</v>
      </c>
    </row>
    <row r="87" spans="1:2" ht="12.75">
      <c r="A87" s="111">
        <v>87</v>
      </c>
      <c r="B87" t="s">
        <v>235</v>
      </c>
    </row>
    <row r="88" spans="1:2" ht="12.75">
      <c r="A88" s="111">
        <v>88</v>
      </c>
      <c r="B88" t="s">
        <v>236</v>
      </c>
    </row>
    <row r="89" spans="1:2" ht="12.75">
      <c r="A89" s="111">
        <v>89</v>
      </c>
      <c r="B89" t="s">
        <v>237</v>
      </c>
    </row>
    <row r="90" spans="1:2" ht="12.75">
      <c r="A90" s="111">
        <v>90</v>
      </c>
      <c r="B90" t="s">
        <v>238</v>
      </c>
    </row>
    <row r="91" spans="1:2" ht="12.75">
      <c r="A91" s="111">
        <v>91</v>
      </c>
      <c r="B91" t="s">
        <v>239</v>
      </c>
    </row>
    <row r="92" spans="1:2" ht="12.75">
      <c r="A92" s="111">
        <v>92</v>
      </c>
      <c r="B92" t="s">
        <v>240</v>
      </c>
    </row>
    <row r="93" spans="1:2" ht="12.75">
      <c r="A93" s="111">
        <v>93</v>
      </c>
      <c r="B93" t="s">
        <v>241</v>
      </c>
    </row>
    <row r="94" spans="1:2" ht="12.75">
      <c r="A94" s="111">
        <v>94</v>
      </c>
      <c r="B94" t="s">
        <v>242</v>
      </c>
    </row>
    <row r="95" spans="1:2" ht="12.75">
      <c r="A95" s="111">
        <v>95</v>
      </c>
      <c r="B95" t="s">
        <v>243</v>
      </c>
    </row>
    <row r="96" spans="1:2" ht="12.75">
      <c r="A96" s="111">
        <v>96</v>
      </c>
      <c r="B96" t="s">
        <v>244</v>
      </c>
    </row>
    <row r="97" spans="1:2" ht="12.75">
      <c r="A97" s="111">
        <v>97</v>
      </c>
      <c r="B97" t="s">
        <v>245</v>
      </c>
    </row>
    <row r="98" spans="1:2" ht="12.75">
      <c r="A98" s="111">
        <v>98</v>
      </c>
      <c r="B98" t="s">
        <v>246</v>
      </c>
    </row>
    <row r="99" spans="1:2" ht="12.75">
      <c r="A99" s="111">
        <v>99</v>
      </c>
      <c r="B99" t="s">
        <v>247</v>
      </c>
    </row>
    <row r="100" spans="1:2" ht="12.75">
      <c r="A100" s="111">
        <v>100</v>
      </c>
      <c r="B100" t="s">
        <v>248</v>
      </c>
    </row>
    <row r="101" spans="1:2" ht="12.75">
      <c r="A101" s="111">
        <v>101</v>
      </c>
      <c r="B101" t="s">
        <v>249</v>
      </c>
    </row>
    <row r="102" spans="1:2" ht="12.75">
      <c r="A102" s="111">
        <v>102</v>
      </c>
      <c r="B102" t="s">
        <v>250</v>
      </c>
    </row>
    <row r="103" spans="1:2" ht="12.75">
      <c r="A103" s="111">
        <v>103</v>
      </c>
      <c r="B103" t="s">
        <v>251</v>
      </c>
    </row>
    <row r="104" spans="1:2" ht="12.75">
      <c r="A104" s="111">
        <v>104</v>
      </c>
      <c r="B104" t="s">
        <v>252</v>
      </c>
    </row>
    <row r="105" spans="1:2" ht="12.75">
      <c r="A105" s="111">
        <v>105</v>
      </c>
      <c r="B105" t="s">
        <v>253</v>
      </c>
    </row>
    <row r="106" spans="1:2" ht="12.75">
      <c r="A106" s="111">
        <v>106</v>
      </c>
      <c r="B106" t="s">
        <v>254</v>
      </c>
    </row>
    <row r="107" spans="1:2" ht="12.75">
      <c r="A107" s="111">
        <v>107</v>
      </c>
      <c r="B107" t="s">
        <v>255</v>
      </c>
    </row>
    <row r="108" spans="1:2" ht="12.75">
      <c r="A108" s="111">
        <v>108</v>
      </c>
      <c r="B108" t="s">
        <v>256</v>
      </c>
    </row>
    <row r="109" spans="1:2" ht="12.75">
      <c r="A109" s="111">
        <v>109</v>
      </c>
      <c r="B109" t="s">
        <v>257</v>
      </c>
    </row>
    <row r="110" spans="1:2" ht="12.75">
      <c r="A110" s="111">
        <v>110</v>
      </c>
      <c r="B110" t="s">
        <v>258</v>
      </c>
    </row>
    <row r="111" spans="1:2" ht="12.75">
      <c r="A111" s="111">
        <v>111</v>
      </c>
      <c r="B111" t="s">
        <v>259</v>
      </c>
    </row>
    <row r="112" spans="1:2" ht="12.75">
      <c r="A112" s="111">
        <v>112</v>
      </c>
      <c r="B112" t="s">
        <v>260</v>
      </c>
    </row>
    <row r="113" spans="1:2" ht="12.75">
      <c r="A113" s="111">
        <v>113</v>
      </c>
      <c r="B113" t="s">
        <v>261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Maja</cp:lastModifiedBy>
  <cp:lastPrinted>2004-11-26T13:29:22Z</cp:lastPrinted>
  <dcterms:created xsi:type="dcterms:W3CDTF">2004-11-16T14:46:16Z</dcterms:created>
  <dcterms:modified xsi:type="dcterms:W3CDTF">2009-06-09T10:28:51Z</dcterms:modified>
  <cp:category/>
  <cp:version/>
  <cp:contentType/>
  <cp:contentStatus/>
</cp:coreProperties>
</file>